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3"/>
  </bookViews>
  <sheets>
    <sheet name="Девушки 7-8" sheetId="1" r:id="rId1"/>
    <sheet name="Юноши 7-8" sheetId="2" r:id="rId2"/>
    <sheet name="Девушки 9-11" sheetId="3" r:id="rId3"/>
    <sheet name="Юноши 9-11" sheetId="4" r:id="rId4"/>
  </sheets>
  <definedNames/>
  <calcPr fullCalcOnLoad="1"/>
</workbook>
</file>

<file path=xl/sharedStrings.xml><?xml version="1.0" encoding="utf-8"?>
<sst xmlns="http://schemas.openxmlformats.org/spreadsheetml/2006/main" count="229" uniqueCount="65">
  <si>
    <t>Образовательная организация</t>
  </si>
  <si>
    <t>теория</t>
  </si>
  <si>
    <t>Класс</t>
  </si>
  <si>
    <t>№ п/п</t>
  </si>
  <si>
    <t>ФИО участника олимпиады</t>
  </si>
  <si>
    <t>гимнастика</t>
  </si>
  <si>
    <t>прикладная физическая культура (полоса препятствий)</t>
  </si>
  <si>
    <t>спортивные игры</t>
  </si>
  <si>
    <t>легкая атлетика</t>
  </si>
  <si>
    <t>всего</t>
  </si>
  <si>
    <t>результат</t>
  </si>
  <si>
    <t>зачетный балл</t>
  </si>
  <si>
    <t>лучший результат в испытании ПФК</t>
  </si>
  <si>
    <t>результат (сек)</t>
  </si>
  <si>
    <t>Дата проведения:</t>
  </si>
  <si>
    <t>Подписи  членов жюри:</t>
  </si>
  <si>
    <t>7-8 классы (девушки)</t>
  </si>
  <si>
    <t>7-8 классы (юноши)</t>
  </si>
  <si>
    <t>9-11 классы (девушки)</t>
  </si>
  <si>
    <t>9-11 классы (юноши)</t>
  </si>
  <si>
    <t>результат (балл)</t>
  </si>
  <si>
    <t>лучший результат в испытании спортивные игры</t>
  </si>
  <si>
    <t>лучший результат в испытании гимнастика</t>
  </si>
  <si>
    <t>лучший результат в испытании легкая атлетика</t>
  </si>
  <si>
    <t>Наименование муниципалитета:</t>
  </si>
  <si>
    <t>16-17 ноября 2022 г.</t>
  </si>
  <si>
    <t>Протокол результатов муниципального этапа ВсОШ по предмету "Физическая культура"</t>
  </si>
  <si>
    <r>
      <t xml:space="preserve">Результа (победитель, призер, участник) </t>
    </r>
    <r>
      <rPr>
        <b/>
        <sz val="10"/>
        <color indexed="10"/>
        <rFont val="Times New Roman"/>
        <family val="1"/>
      </rPr>
      <t>результаты размещаем в порядке их убывания</t>
    </r>
  </si>
  <si>
    <t>Муниципальное бюджетное общеобразовательное учреждение "Многопрофильный лицей" им. О.В.Кошевого городского поселения  «Рабочий поселок Чегдомын» Верхнебуреинского муниципального района</t>
  </si>
  <si>
    <t>Хорошевский Алексей Викторович</t>
  </si>
  <si>
    <t xml:space="preserve">Подкидышев Кирилл Денисович </t>
  </si>
  <si>
    <t>Каменев Сергей Федорович</t>
  </si>
  <si>
    <t>Дик Дмитрий</t>
  </si>
  <si>
    <t>Лазарев Дмитрий</t>
  </si>
  <si>
    <t>Игнатьев Александр</t>
  </si>
  <si>
    <t>Старостин Всеволорд</t>
  </si>
  <si>
    <t xml:space="preserve">Тюхтяев Павел </t>
  </si>
  <si>
    <t>Лукошенко Семен</t>
  </si>
  <si>
    <t>Набока Артем</t>
  </si>
  <si>
    <t>Еремеев Матвей</t>
  </si>
  <si>
    <t>27-28 СЕНТЯБРЯ 2023 г.</t>
  </si>
  <si>
    <t>Барчук Богдан</t>
  </si>
  <si>
    <t>Чапайкин Андрей</t>
  </si>
  <si>
    <t>Пахомов Михаил</t>
  </si>
  <si>
    <t>Габибов Джавид</t>
  </si>
  <si>
    <t>Явишев Владислав</t>
  </si>
  <si>
    <t>Казаченко Виктор</t>
  </si>
  <si>
    <t>Гайтура Александр</t>
  </si>
  <si>
    <t>Шевченко Сергей</t>
  </si>
  <si>
    <t>Мухарев Герман</t>
  </si>
  <si>
    <t>Сенокосов Вадим</t>
  </si>
  <si>
    <t>Сидорова Валерия</t>
  </si>
  <si>
    <t>Пилипенко Полина</t>
  </si>
  <si>
    <t xml:space="preserve">Калинова Екатерина
</t>
  </si>
  <si>
    <t>Чайкина Ангелина</t>
  </si>
  <si>
    <t>Наумова Арина</t>
  </si>
  <si>
    <t>Чванова Вероника</t>
  </si>
  <si>
    <t>Бакаевская М.В. - председатель</t>
  </si>
  <si>
    <t>Бакаевский А.А.</t>
  </si>
  <si>
    <t>Пашковл О.П.</t>
  </si>
  <si>
    <t>Ильина Л.Г.</t>
  </si>
  <si>
    <t>Фоменко И.В.</t>
  </si>
  <si>
    <t>призер</t>
  </si>
  <si>
    <t>призкр</t>
  </si>
  <si>
    <t>участник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</si>
</sst>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7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74" fontId="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zoomScale="90" zoomScaleNormal="90" zoomScalePageLayoutView="0" workbookViewId="0" topLeftCell="A15">
      <selection activeCell="C18" sqref="C18:C22"/>
    </sheetView>
  </sheetViews>
  <sheetFormatPr defaultColWidth="9.140625" defaultRowHeight="15"/>
  <cols>
    <col min="1" max="1" width="5.28125" style="1" customWidth="1"/>
    <col min="2" max="2" width="28.421875" style="1" customWidth="1"/>
    <col min="3" max="3" width="18.8515625" style="1" customWidth="1"/>
    <col min="4" max="4" width="9.7109375" style="1" customWidth="1"/>
    <col min="5" max="5" width="10.8515625" style="1" customWidth="1"/>
    <col min="6" max="6" width="9.28125" style="1" customWidth="1"/>
    <col min="7" max="7" width="11.140625" style="1" customWidth="1"/>
    <col min="8" max="8" width="12.00390625" style="1" customWidth="1"/>
    <col min="9" max="9" width="10.57421875" style="1" customWidth="1"/>
    <col min="10" max="10" width="11.421875" style="1" customWidth="1"/>
    <col min="11" max="11" width="12.421875" style="1" customWidth="1"/>
    <col min="12" max="12" width="10.28125" style="1" customWidth="1"/>
    <col min="13" max="13" width="11.28125" style="1" customWidth="1"/>
    <col min="14" max="15" width="9.7109375" style="1" customWidth="1"/>
    <col min="16" max="17" width="10.00390625" style="1" customWidth="1"/>
    <col min="18" max="18" width="9.7109375" style="1" customWidth="1"/>
    <col min="19" max="19" width="12.28125" style="1" customWidth="1"/>
    <col min="20" max="20" width="18.140625" style="1" customWidth="1"/>
    <col min="21" max="16384" width="9.140625" style="1" customWidth="1"/>
  </cols>
  <sheetData>
    <row r="1" spans="15:19" ht="20.25">
      <c r="O1" s="26"/>
      <c r="P1" s="26"/>
      <c r="Q1" s="26"/>
      <c r="R1" s="26"/>
      <c r="S1" s="26"/>
    </row>
    <row r="2" spans="15:19" ht="20.25">
      <c r="O2" s="26"/>
      <c r="P2" s="26"/>
      <c r="Q2" s="26"/>
      <c r="R2" s="26"/>
      <c r="S2" s="26"/>
    </row>
    <row r="3" spans="15:19" ht="20.25">
      <c r="O3" s="26"/>
      <c r="P3" s="26"/>
      <c r="Q3" s="26"/>
      <c r="R3" s="26"/>
      <c r="S3" s="26"/>
    </row>
    <row r="4" spans="1:21" ht="31.5" customHeight="1">
      <c r="A4" s="27" t="s">
        <v>24</v>
      </c>
      <c r="B4" s="28"/>
      <c r="C4" s="29"/>
      <c r="D4" s="29"/>
      <c r="E4" s="29"/>
      <c r="F4" s="30"/>
      <c r="G4" s="3"/>
      <c r="H4" s="3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5" customHeight="1">
      <c r="A5" s="31" t="s">
        <v>14</v>
      </c>
      <c r="B5" s="31"/>
      <c r="C5" s="32" t="s">
        <v>40</v>
      </c>
      <c r="D5" s="32"/>
      <c r="E5" s="33"/>
      <c r="F5" s="33"/>
      <c r="G5" s="3"/>
      <c r="H5" s="3"/>
      <c r="I5" s="3"/>
      <c r="J5" s="3"/>
      <c r="K5" s="3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24" customHeight="1">
      <c r="A6" s="34" t="s">
        <v>26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4"/>
      <c r="U6" s="4"/>
    </row>
    <row r="7" spans="1:21" ht="21" customHeight="1">
      <c r="A7" s="5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54.75" customHeight="1">
      <c r="A8" s="35" t="s">
        <v>3</v>
      </c>
      <c r="B8" s="36" t="s">
        <v>4</v>
      </c>
      <c r="C8" s="36" t="s">
        <v>0</v>
      </c>
      <c r="D8" s="38" t="s">
        <v>2</v>
      </c>
      <c r="E8" s="40" t="s">
        <v>1</v>
      </c>
      <c r="F8" s="41"/>
      <c r="G8" s="40" t="s">
        <v>5</v>
      </c>
      <c r="H8" s="42"/>
      <c r="I8" s="41"/>
      <c r="J8" s="40" t="s">
        <v>6</v>
      </c>
      <c r="K8" s="42"/>
      <c r="L8" s="41"/>
      <c r="M8" s="43" t="s">
        <v>7</v>
      </c>
      <c r="N8" s="43"/>
      <c r="O8" s="43"/>
      <c r="P8" s="43" t="s">
        <v>8</v>
      </c>
      <c r="Q8" s="43"/>
      <c r="R8" s="43"/>
      <c r="S8" s="7" t="s">
        <v>9</v>
      </c>
      <c r="T8" s="46" t="s">
        <v>27</v>
      </c>
      <c r="U8" s="4"/>
    </row>
    <row r="9" spans="1:21" ht="157.5" customHeight="1">
      <c r="A9" s="35"/>
      <c r="B9" s="37"/>
      <c r="C9" s="37"/>
      <c r="D9" s="39"/>
      <c r="E9" s="6" t="s">
        <v>10</v>
      </c>
      <c r="F9" s="6" t="s">
        <v>11</v>
      </c>
      <c r="G9" s="18" t="s">
        <v>20</v>
      </c>
      <c r="H9" s="9" t="s">
        <v>22</v>
      </c>
      <c r="I9" s="6" t="s">
        <v>11</v>
      </c>
      <c r="J9" s="8" t="s">
        <v>13</v>
      </c>
      <c r="K9" s="6" t="s">
        <v>12</v>
      </c>
      <c r="L9" s="6" t="s">
        <v>11</v>
      </c>
      <c r="M9" s="8" t="s">
        <v>13</v>
      </c>
      <c r="N9" s="6" t="s">
        <v>21</v>
      </c>
      <c r="O9" s="6" t="s">
        <v>11</v>
      </c>
      <c r="P9" s="8" t="s">
        <v>13</v>
      </c>
      <c r="Q9" s="6" t="s">
        <v>23</v>
      </c>
      <c r="R9" s="6" t="s">
        <v>11</v>
      </c>
      <c r="S9" s="8" t="s">
        <v>11</v>
      </c>
      <c r="T9" s="47"/>
      <c r="U9" s="4"/>
    </row>
    <row r="10" spans="1:21" s="20" customFormat="1" ht="135">
      <c r="A10" s="9">
        <v>1</v>
      </c>
      <c r="B10" s="10" t="s">
        <v>54</v>
      </c>
      <c r="C10" s="22" t="s">
        <v>28</v>
      </c>
      <c r="D10" s="9">
        <v>8</v>
      </c>
      <c r="E10" s="9">
        <v>9</v>
      </c>
      <c r="F10" s="15">
        <f aca="true" t="shared" si="0" ref="F10:F15">(30*E10)/31</f>
        <v>8.709677419354838</v>
      </c>
      <c r="G10" s="9">
        <v>6.1</v>
      </c>
      <c r="H10" s="9">
        <v>6.1</v>
      </c>
      <c r="I10" s="9">
        <f aca="true" t="shared" si="1" ref="I10:I15">((20*G10))/H10</f>
        <v>20</v>
      </c>
      <c r="J10" s="11">
        <v>61</v>
      </c>
      <c r="K10" s="12">
        <v>61</v>
      </c>
      <c r="L10" s="21">
        <f aca="true" t="shared" si="2" ref="L10:L15">((15*K10)/J10)</f>
        <v>15</v>
      </c>
      <c r="M10" s="12">
        <v>52</v>
      </c>
      <c r="N10" s="12">
        <v>52</v>
      </c>
      <c r="O10" s="21">
        <f aca="true" t="shared" si="3" ref="O10:O15">(15*N10)/M10</f>
        <v>15</v>
      </c>
      <c r="P10" s="12">
        <v>261.95</v>
      </c>
      <c r="Q10" s="12">
        <v>246.28</v>
      </c>
      <c r="R10" s="16">
        <f aca="true" t="shared" si="4" ref="R10:R15">(20*Q10)/P10</f>
        <v>18.80358847108227</v>
      </c>
      <c r="S10" s="17">
        <f aca="true" t="shared" si="5" ref="S10:S15">F10+I10+L10+O10+R10</f>
        <v>77.51326589043711</v>
      </c>
      <c r="T10" s="13" t="s">
        <v>62</v>
      </c>
      <c r="U10" s="19"/>
    </row>
    <row r="11" spans="1:21" ht="135">
      <c r="A11" s="9">
        <v>2</v>
      </c>
      <c r="B11" s="10" t="s">
        <v>55</v>
      </c>
      <c r="C11" s="22" t="s">
        <v>28</v>
      </c>
      <c r="D11" s="9">
        <v>7</v>
      </c>
      <c r="E11" s="9">
        <v>8</v>
      </c>
      <c r="F11" s="15">
        <f t="shared" si="0"/>
        <v>7.741935483870968</v>
      </c>
      <c r="G11" s="9">
        <v>5.5</v>
      </c>
      <c r="H11" s="9">
        <v>6.1</v>
      </c>
      <c r="I11" s="9">
        <f t="shared" si="1"/>
        <v>18.0327868852459</v>
      </c>
      <c r="J11" s="11">
        <v>62.06</v>
      </c>
      <c r="K11" s="12">
        <v>61</v>
      </c>
      <c r="L11" s="21">
        <f t="shared" si="2"/>
        <v>14.743796326135996</v>
      </c>
      <c r="M11" s="12">
        <v>55</v>
      </c>
      <c r="N11" s="12">
        <v>52</v>
      </c>
      <c r="O11" s="21">
        <f t="shared" si="3"/>
        <v>14.181818181818182</v>
      </c>
      <c r="P11" s="12">
        <v>251.88</v>
      </c>
      <c r="Q11" s="12">
        <v>246.28</v>
      </c>
      <c r="R11" s="16">
        <f t="shared" si="4"/>
        <v>19.55534381451485</v>
      </c>
      <c r="S11" s="17">
        <f t="shared" si="5"/>
        <v>74.2556806915859</v>
      </c>
      <c r="T11" s="13" t="s">
        <v>63</v>
      </c>
      <c r="U11" s="4"/>
    </row>
    <row r="12" spans="1:21" ht="135">
      <c r="A12" s="9">
        <v>3</v>
      </c>
      <c r="B12" s="10" t="s">
        <v>53</v>
      </c>
      <c r="C12" s="22" t="s">
        <v>28</v>
      </c>
      <c r="D12" s="9">
        <v>8</v>
      </c>
      <c r="E12" s="9">
        <v>15</v>
      </c>
      <c r="F12" s="15">
        <f t="shared" si="0"/>
        <v>14.516129032258064</v>
      </c>
      <c r="G12" s="9">
        <v>5</v>
      </c>
      <c r="H12" s="9">
        <v>6.1</v>
      </c>
      <c r="I12" s="9">
        <f t="shared" si="1"/>
        <v>16.393442622950822</v>
      </c>
      <c r="J12" s="11">
        <v>86</v>
      </c>
      <c r="K12" s="12">
        <v>61</v>
      </c>
      <c r="L12" s="21">
        <f t="shared" si="2"/>
        <v>10.63953488372093</v>
      </c>
      <c r="M12" s="12">
        <v>68</v>
      </c>
      <c r="N12" s="12">
        <v>52</v>
      </c>
      <c r="O12" s="21">
        <f t="shared" si="3"/>
        <v>11.470588235294118</v>
      </c>
      <c r="P12" s="12">
        <v>286.66</v>
      </c>
      <c r="Q12" s="12">
        <v>246.28</v>
      </c>
      <c r="R12" s="16">
        <f t="shared" si="4"/>
        <v>17.18272517965534</v>
      </c>
      <c r="S12" s="17">
        <f t="shared" si="5"/>
        <v>70.20241995387927</v>
      </c>
      <c r="T12" s="13" t="s">
        <v>62</v>
      </c>
      <c r="U12" s="4"/>
    </row>
    <row r="13" spans="1:21" ht="135">
      <c r="A13" s="9">
        <v>4</v>
      </c>
      <c r="B13" s="10" t="s">
        <v>56</v>
      </c>
      <c r="C13" s="22" t="s">
        <v>28</v>
      </c>
      <c r="D13" s="9">
        <v>7</v>
      </c>
      <c r="E13" s="9">
        <v>8</v>
      </c>
      <c r="F13" s="15">
        <f t="shared" si="0"/>
        <v>7.741935483870968</v>
      </c>
      <c r="G13" s="9">
        <v>6.1</v>
      </c>
      <c r="H13" s="9">
        <v>6.1</v>
      </c>
      <c r="I13" s="9">
        <f t="shared" si="1"/>
        <v>20</v>
      </c>
      <c r="J13" s="11">
        <v>75</v>
      </c>
      <c r="K13" s="12">
        <v>61</v>
      </c>
      <c r="L13" s="21">
        <f t="shared" si="2"/>
        <v>12.2</v>
      </c>
      <c r="M13" s="12">
        <v>80</v>
      </c>
      <c r="N13" s="12">
        <v>52</v>
      </c>
      <c r="O13" s="21">
        <f t="shared" si="3"/>
        <v>9.75</v>
      </c>
      <c r="P13" s="12">
        <v>270.54</v>
      </c>
      <c r="Q13" s="12">
        <v>246.28</v>
      </c>
      <c r="R13" s="16">
        <f t="shared" si="4"/>
        <v>18.20654986323649</v>
      </c>
      <c r="S13" s="17">
        <f t="shared" si="5"/>
        <v>67.89848534710745</v>
      </c>
      <c r="T13" s="13" t="s">
        <v>62</v>
      </c>
      <c r="U13" s="4"/>
    </row>
    <row r="14" spans="1:21" ht="135">
      <c r="A14" s="9">
        <v>5</v>
      </c>
      <c r="B14" s="10" t="s">
        <v>51</v>
      </c>
      <c r="C14" s="22" t="s">
        <v>28</v>
      </c>
      <c r="D14" s="9">
        <v>8</v>
      </c>
      <c r="E14" s="9">
        <v>4</v>
      </c>
      <c r="F14" s="15">
        <f t="shared" si="0"/>
        <v>3.870967741935484</v>
      </c>
      <c r="G14" s="9">
        <v>4.5</v>
      </c>
      <c r="H14" s="9">
        <v>6.1</v>
      </c>
      <c r="I14" s="9">
        <f t="shared" si="1"/>
        <v>14.754098360655739</v>
      </c>
      <c r="J14" s="11">
        <v>66.6</v>
      </c>
      <c r="K14" s="12">
        <v>61</v>
      </c>
      <c r="L14" s="21">
        <f t="shared" si="2"/>
        <v>13.73873873873874</v>
      </c>
      <c r="M14" s="12">
        <v>54</v>
      </c>
      <c r="N14" s="12">
        <v>52</v>
      </c>
      <c r="O14" s="21">
        <f t="shared" si="3"/>
        <v>14.444444444444445</v>
      </c>
      <c r="P14" s="12">
        <v>246.28</v>
      </c>
      <c r="Q14" s="12">
        <v>246.28</v>
      </c>
      <c r="R14" s="16">
        <f t="shared" si="4"/>
        <v>20</v>
      </c>
      <c r="S14" s="17">
        <f t="shared" si="5"/>
        <v>66.80824928577441</v>
      </c>
      <c r="T14" s="13" t="s">
        <v>62</v>
      </c>
      <c r="U14" s="4"/>
    </row>
    <row r="15" spans="1:21" ht="135">
      <c r="A15" s="9">
        <v>6</v>
      </c>
      <c r="B15" s="10" t="s">
        <v>52</v>
      </c>
      <c r="C15" s="22" t="s">
        <v>28</v>
      </c>
      <c r="D15" s="9">
        <v>8</v>
      </c>
      <c r="E15" s="9">
        <v>6</v>
      </c>
      <c r="F15" s="15">
        <f t="shared" si="0"/>
        <v>5.806451612903226</v>
      </c>
      <c r="G15" s="9">
        <v>4</v>
      </c>
      <c r="H15" s="9">
        <v>6.1</v>
      </c>
      <c r="I15" s="9">
        <f t="shared" si="1"/>
        <v>13.114754098360656</v>
      </c>
      <c r="J15" s="11">
        <v>70</v>
      </c>
      <c r="K15" s="12">
        <v>61</v>
      </c>
      <c r="L15" s="21">
        <f t="shared" si="2"/>
        <v>13.071428571428571</v>
      </c>
      <c r="M15" s="12">
        <v>52</v>
      </c>
      <c r="N15" s="12">
        <v>52</v>
      </c>
      <c r="O15" s="21">
        <f t="shared" si="3"/>
        <v>15</v>
      </c>
      <c r="P15" s="12">
        <v>264.51</v>
      </c>
      <c r="Q15" s="12">
        <v>246.28</v>
      </c>
      <c r="R15" s="16">
        <f t="shared" si="4"/>
        <v>18.62160220785604</v>
      </c>
      <c r="S15" s="17">
        <f t="shared" si="5"/>
        <v>65.61423649054849</v>
      </c>
      <c r="T15" s="13" t="s">
        <v>62</v>
      </c>
      <c r="U15" s="4"/>
    </row>
    <row r="16" spans="1:21" ht="21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20.25">
      <c r="A17" s="4"/>
      <c r="B17" s="33" t="s">
        <v>15</v>
      </c>
      <c r="C17" s="3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25.5">
      <c r="A18" s="4"/>
      <c r="B18" s="4"/>
      <c r="C18" s="14" t="s">
        <v>57</v>
      </c>
      <c r="D18" s="44"/>
      <c r="E18" s="44"/>
      <c r="F18" s="4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20.25">
      <c r="A19" s="4"/>
      <c r="B19" s="4"/>
      <c r="C19" s="14" t="s">
        <v>58</v>
      </c>
      <c r="D19" s="44"/>
      <c r="E19" s="44"/>
      <c r="F19" s="4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20.25">
      <c r="A20" s="4"/>
      <c r="B20" s="4"/>
      <c r="C20" s="14" t="s">
        <v>59</v>
      </c>
      <c r="D20" s="44"/>
      <c r="E20" s="44"/>
      <c r="F20" s="4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20.25">
      <c r="A21" s="4"/>
      <c r="B21" s="4"/>
      <c r="C21" s="14" t="s">
        <v>60</v>
      </c>
      <c r="D21" s="44"/>
      <c r="E21" s="44"/>
      <c r="F21" s="4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20.25">
      <c r="A22" s="4"/>
      <c r="B22" s="4"/>
      <c r="C22" s="14" t="s">
        <v>61</v>
      </c>
      <c r="D22" s="44"/>
      <c r="E22" s="44"/>
      <c r="F22" s="4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20.25">
      <c r="A23" s="4"/>
      <c r="B23" s="4"/>
      <c r="C23" s="14"/>
      <c r="D23" s="44"/>
      <c r="E23" s="44"/>
      <c r="F23" s="4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</sheetData>
  <sheetProtection/>
  <mergeCells count="25">
    <mergeCell ref="D22:F22"/>
    <mergeCell ref="D23:F23"/>
    <mergeCell ref="T8:T9"/>
    <mergeCell ref="B17:C17"/>
    <mergeCell ref="D18:F18"/>
    <mergeCell ref="D19:F19"/>
    <mergeCell ref="D20:F20"/>
    <mergeCell ref="D21:F21"/>
    <mergeCell ref="A6:S6"/>
    <mergeCell ref="A8:A9"/>
    <mergeCell ref="B8:B9"/>
    <mergeCell ref="C8:C9"/>
    <mergeCell ref="D8:D9"/>
    <mergeCell ref="E8:F8"/>
    <mergeCell ref="G8:I8"/>
    <mergeCell ref="J8:L8"/>
    <mergeCell ref="M8:O8"/>
    <mergeCell ref="P8:R8"/>
    <mergeCell ref="O1:S1"/>
    <mergeCell ref="O2:S2"/>
    <mergeCell ref="O3:S3"/>
    <mergeCell ref="A4:B4"/>
    <mergeCell ref="C4:F4"/>
    <mergeCell ref="A5:B5"/>
    <mergeCell ref="C5:F5"/>
  </mergeCells>
  <printOptions/>
  <pageMargins left="0" right="0" top="0" bottom="0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21">
      <selection activeCell="C24" sqref="C24:C28"/>
    </sheetView>
  </sheetViews>
  <sheetFormatPr defaultColWidth="9.140625" defaultRowHeight="15"/>
  <cols>
    <col min="1" max="1" width="5.28125" style="1" customWidth="1"/>
    <col min="2" max="2" width="28.421875" style="1" customWidth="1"/>
    <col min="3" max="3" width="18.8515625" style="1" customWidth="1"/>
    <col min="4" max="4" width="9.7109375" style="1" customWidth="1"/>
    <col min="5" max="5" width="10.8515625" style="1" customWidth="1"/>
    <col min="6" max="6" width="9.28125" style="1" customWidth="1"/>
    <col min="7" max="7" width="11.140625" style="1" customWidth="1"/>
    <col min="8" max="8" width="12.00390625" style="1" customWidth="1"/>
    <col min="9" max="9" width="10.57421875" style="1" customWidth="1"/>
    <col min="10" max="10" width="11.421875" style="1" customWidth="1"/>
    <col min="11" max="11" width="12.421875" style="1" customWidth="1"/>
    <col min="12" max="12" width="10.28125" style="1" customWidth="1"/>
    <col min="13" max="13" width="11.28125" style="1" customWidth="1"/>
    <col min="14" max="15" width="9.7109375" style="1" customWidth="1"/>
    <col min="16" max="17" width="10.00390625" style="1" customWidth="1"/>
    <col min="18" max="18" width="9.7109375" style="1" customWidth="1"/>
    <col min="19" max="19" width="12.28125" style="1" customWidth="1"/>
    <col min="20" max="20" width="18.140625" style="1" customWidth="1"/>
    <col min="21" max="16384" width="9.140625" style="1" customWidth="1"/>
  </cols>
  <sheetData>
    <row r="1" spans="15:19" ht="20.25">
      <c r="O1" s="26"/>
      <c r="P1" s="26"/>
      <c r="Q1" s="26"/>
      <c r="R1" s="26"/>
      <c r="S1" s="26"/>
    </row>
    <row r="2" spans="15:19" ht="20.25">
      <c r="O2" s="26"/>
      <c r="P2" s="26"/>
      <c r="Q2" s="26"/>
      <c r="R2" s="26"/>
      <c r="S2" s="26"/>
    </row>
    <row r="3" spans="15:19" ht="20.25">
      <c r="O3" s="26"/>
      <c r="P3" s="26"/>
      <c r="Q3" s="26"/>
      <c r="R3" s="26"/>
      <c r="S3" s="26"/>
    </row>
    <row r="4" spans="1:21" ht="31.5" customHeight="1">
      <c r="A4" s="27" t="s">
        <v>24</v>
      </c>
      <c r="B4" s="28"/>
      <c r="C4" s="29"/>
      <c r="D4" s="29"/>
      <c r="E4" s="29"/>
      <c r="F4" s="30"/>
      <c r="G4" s="3"/>
      <c r="H4" s="3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5" customHeight="1">
      <c r="A5" s="31" t="s">
        <v>14</v>
      </c>
      <c r="B5" s="31"/>
      <c r="C5" s="32" t="s">
        <v>40</v>
      </c>
      <c r="D5" s="32"/>
      <c r="E5" s="33"/>
      <c r="F5" s="33"/>
      <c r="G5" s="3"/>
      <c r="H5" s="3"/>
      <c r="I5" s="3"/>
      <c r="J5" s="3"/>
      <c r="K5" s="3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24" customHeight="1">
      <c r="A6" s="34" t="s">
        <v>26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4"/>
      <c r="U6" s="4"/>
    </row>
    <row r="7" spans="1:21" ht="21" customHeight="1">
      <c r="A7" s="5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54.75" customHeight="1">
      <c r="A8" s="35" t="s">
        <v>3</v>
      </c>
      <c r="B8" s="36" t="s">
        <v>4</v>
      </c>
      <c r="C8" s="36" t="s">
        <v>0</v>
      </c>
      <c r="D8" s="38" t="s">
        <v>2</v>
      </c>
      <c r="E8" s="40" t="s">
        <v>1</v>
      </c>
      <c r="F8" s="41"/>
      <c r="G8" s="40" t="s">
        <v>5</v>
      </c>
      <c r="H8" s="42"/>
      <c r="I8" s="41"/>
      <c r="J8" s="40" t="s">
        <v>6</v>
      </c>
      <c r="K8" s="42"/>
      <c r="L8" s="41"/>
      <c r="M8" s="43" t="s">
        <v>7</v>
      </c>
      <c r="N8" s="43"/>
      <c r="O8" s="43"/>
      <c r="P8" s="43" t="s">
        <v>8</v>
      </c>
      <c r="Q8" s="43"/>
      <c r="R8" s="43"/>
      <c r="S8" s="7" t="s">
        <v>9</v>
      </c>
      <c r="T8" s="46" t="s">
        <v>27</v>
      </c>
      <c r="U8" s="4"/>
    </row>
    <row r="9" spans="1:21" ht="157.5" customHeight="1">
      <c r="A9" s="35"/>
      <c r="B9" s="37"/>
      <c r="C9" s="37"/>
      <c r="D9" s="39"/>
      <c r="E9" s="6" t="s">
        <v>10</v>
      </c>
      <c r="F9" s="6" t="s">
        <v>11</v>
      </c>
      <c r="G9" s="18" t="s">
        <v>20</v>
      </c>
      <c r="H9" s="9" t="s">
        <v>22</v>
      </c>
      <c r="I9" s="6" t="s">
        <v>11</v>
      </c>
      <c r="J9" s="8" t="s">
        <v>13</v>
      </c>
      <c r="K9" s="6" t="s">
        <v>12</v>
      </c>
      <c r="L9" s="6" t="s">
        <v>11</v>
      </c>
      <c r="M9" s="8" t="s">
        <v>13</v>
      </c>
      <c r="N9" s="6" t="s">
        <v>21</v>
      </c>
      <c r="O9" s="6" t="s">
        <v>11</v>
      </c>
      <c r="P9" s="8" t="s">
        <v>13</v>
      </c>
      <c r="Q9" s="6" t="s">
        <v>23</v>
      </c>
      <c r="R9" s="6" t="s">
        <v>11</v>
      </c>
      <c r="S9" s="8" t="s">
        <v>11</v>
      </c>
      <c r="T9" s="47"/>
      <c r="U9" s="4"/>
    </row>
    <row r="10" spans="1:21" s="20" customFormat="1" ht="135">
      <c r="A10" s="9">
        <v>1</v>
      </c>
      <c r="B10" s="10" t="s">
        <v>41</v>
      </c>
      <c r="C10" s="22" t="s">
        <v>28</v>
      </c>
      <c r="D10" s="9">
        <v>8</v>
      </c>
      <c r="E10" s="9">
        <v>7</v>
      </c>
      <c r="F10" s="15">
        <f>(30*E10)/31</f>
        <v>6.774193548387097</v>
      </c>
      <c r="G10" s="9">
        <v>6</v>
      </c>
      <c r="H10" s="9">
        <v>6</v>
      </c>
      <c r="I10" s="9">
        <f aca="true" t="shared" si="0" ref="I10:I21">((20*G10))/H10</f>
        <v>20</v>
      </c>
      <c r="J10" s="11">
        <v>49.1</v>
      </c>
      <c r="K10" s="12">
        <v>45</v>
      </c>
      <c r="L10" s="21">
        <f>((15*K10)/J10)</f>
        <v>13.747454175152749</v>
      </c>
      <c r="M10" s="12">
        <v>20</v>
      </c>
      <c r="N10" s="12">
        <v>20</v>
      </c>
      <c r="O10" s="21">
        <f aca="true" t="shared" si="1" ref="O10:O21">(15*N10)/M10</f>
        <v>15</v>
      </c>
      <c r="P10" s="12">
        <v>259.06</v>
      </c>
      <c r="Q10" s="12">
        <v>259.06</v>
      </c>
      <c r="R10" s="16">
        <f aca="true" t="shared" si="2" ref="R10:R21">(20*Q10)/P10</f>
        <v>20</v>
      </c>
      <c r="S10" s="17">
        <f aca="true" t="shared" si="3" ref="S10:S21">F10+I10+L10+O10+R10</f>
        <v>75.52164772353984</v>
      </c>
      <c r="T10" s="13" t="s">
        <v>62</v>
      </c>
      <c r="U10" s="19"/>
    </row>
    <row r="11" spans="1:21" ht="135">
      <c r="A11" s="9">
        <v>2</v>
      </c>
      <c r="B11" s="10" t="s">
        <v>46</v>
      </c>
      <c r="C11" s="22" t="s">
        <v>28</v>
      </c>
      <c r="D11" s="9">
        <v>7</v>
      </c>
      <c r="E11" s="9">
        <v>13</v>
      </c>
      <c r="F11" s="15">
        <f>(30*E11)/31</f>
        <v>12.580645161290322</v>
      </c>
      <c r="G11" s="9">
        <v>6</v>
      </c>
      <c r="H11" s="9">
        <v>6</v>
      </c>
      <c r="I11" s="9">
        <f t="shared" si="0"/>
        <v>20</v>
      </c>
      <c r="J11" s="11">
        <v>48.71</v>
      </c>
      <c r="K11" s="12">
        <v>45</v>
      </c>
      <c r="L11" s="21">
        <f>((15*K11)/J11)</f>
        <v>13.857524122356805</v>
      </c>
      <c r="M11" s="12">
        <v>35</v>
      </c>
      <c r="N11" s="12">
        <v>20</v>
      </c>
      <c r="O11" s="21">
        <f t="shared" si="1"/>
        <v>8.571428571428571</v>
      </c>
      <c r="P11" s="12">
        <v>259.77</v>
      </c>
      <c r="Q11" s="12">
        <v>259.06</v>
      </c>
      <c r="R11" s="16">
        <f t="shared" si="2"/>
        <v>19.945336258998346</v>
      </c>
      <c r="S11" s="17">
        <f t="shared" si="3"/>
        <v>74.95493411407404</v>
      </c>
      <c r="T11" s="13" t="s">
        <v>62</v>
      </c>
      <c r="U11" s="4"/>
    </row>
    <row r="12" spans="1:21" ht="135">
      <c r="A12" s="9">
        <v>3</v>
      </c>
      <c r="B12" s="10" t="s">
        <v>29</v>
      </c>
      <c r="C12" s="22" t="s">
        <v>28</v>
      </c>
      <c r="D12" s="9">
        <v>8</v>
      </c>
      <c r="E12" s="9">
        <v>12</v>
      </c>
      <c r="F12" s="15">
        <f>(30*E12)/31</f>
        <v>11.612903225806452</v>
      </c>
      <c r="G12" s="9">
        <v>6</v>
      </c>
      <c r="H12" s="9">
        <v>6</v>
      </c>
      <c r="I12" s="9">
        <f t="shared" si="0"/>
        <v>20</v>
      </c>
      <c r="J12" s="11">
        <v>48.04</v>
      </c>
      <c r="K12" s="12">
        <v>45</v>
      </c>
      <c r="L12" s="21">
        <f>((15*K12)/J12)</f>
        <v>14.050791007493755</v>
      </c>
      <c r="M12" s="12">
        <v>39</v>
      </c>
      <c r="N12" s="12">
        <v>20</v>
      </c>
      <c r="O12" s="21">
        <f t="shared" si="1"/>
        <v>7.6923076923076925</v>
      </c>
      <c r="P12" s="12">
        <v>324.31</v>
      </c>
      <c r="Q12" s="12">
        <v>259.06</v>
      </c>
      <c r="R12" s="16">
        <f t="shared" si="2"/>
        <v>15.976072276525546</v>
      </c>
      <c r="S12" s="17">
        <f t="shared" si="3"/>
        <v>69.33207420213344</v>
      </c>
      <c r="T12" s="13" t="s">
        <v>62</v>
      </c>
      <c r="U12" s="4"/>
    </row>
    <row r="13" spans="1:21" ht="135">
      <c r="A13" s="9">
        <v>4</v>
      </c>
      <c r="B13" s="23" t="s">
        <v>48</v>
      </c>
      <c r="C13" s="22" t="s">
        <v>28</v>
      </c>
      <c r="D13" s="24">
        <v>7</v>
      </c>
      <c r="E13" s="24">
        <v>6</v>
      </c>
      <c r="F13" s="15">
        <f>(30*E13)/31</f>
        <v>5.806451612903226</v>
      </c>
      <c r="G13" s="24">
        <v>5.4</v>
      </c>
      <c r="H13" s="9">
        <v>6</v>
      </c>
      <c r="I13" s="9">
        <f t="shared" si="0"/>
        <v>18</v>
      </c>
      <c r="J13" s="24">
        <v>62.31</v>
      </c>
      <c r="K13" s="12">
        <v>45</v>
      </c>
      <c r="L13" s="21">
        <f>((15*K13)/J13)</f>
        <v>10.832932113625422</v>
      </c>
      <c r="M13" s="24">
        <v>20</v>
      </c>
      <c r="N13" s="12">
        <v>20</v>
      </c>
      <c r="O13" s="21">
        <f t="shared" si="1"/>
        <v>15</v>
      </c>
      <c r="P13" s="24">
        <v>292.82</v>
      </c>
      <c r="Q13" s="12">
        <v>259.06</v>
      </c>
      <c r="R13" s="16">
        <f t="shared" si="2"/>
        <v>17.694146574687522</v>
      </c>
      <c r="S13" s="17">
        <f t="shared" si="3"/>
        <v>67.33353030121617</v>
      </c>
      <c r="T13" s="13" t="s">
        <v>62</v>
      </c>
      <c r="U13" s="4"/>
    </row>
    <row r="14" spans="1:21" ht="135">
      <c r="A14" s="9">
        <v>5</v>
      </c>
      <c r="B14" s="10" t="s">
        <v>30</v>
      </c>
      <c r="C14" s="22" t="s">
        <v>28</v>
      </c>
      <c r="D14" s="9">
        <v>8</v>
      </c>
      <c r="E14" s="9">
        <v>10</v>
      </c>
      <c r="F14" s="15">
        <f>(30*E14)/31</f>
        <v>9.67741935483871</v>
      </c>
      <c r="G14" s="9">
        <v>6</v>
      </c>
      <c r="H14" s="9">
        <v>6</v>
      </c>
      <c r="I14" s="9">
        <f t="shared" si="0"/>
        <v>20</v>
      </c>
      <c r="J14" s="11">
        <v>48.97</v>
      </c>
      <c r="K14" s="12">
        <v>45</v>
      </c>
      <c r="L14" s="21">
        <f>((15*K14)/J14)</f>
        <v>13.78394935674903</v>
      </c>
      <c r="M14" s="12">
        <v>77</v>
      </c>
      <c r="N14" s="12">
        <v>20</v>
      </c>
      <c r="O14" s="21">
        <f t="shared" si="1"/>
        <v>3.896103896103896</v>
      </c>
      <c r="P14" s="12">
        <v>296.86</v>
      </c>
      <c r="Q14" s="12">
        <v>259.06</v>
      </c>
      <c r="R14" s="16">
        <f t="shared" si="2"/>
        <v>17.45334501111635</v>
      </c>
      <c r="S14" s="17">
        <f t="shared" si="3"/>
        <v>64.81081761880799</v>
      </c>
      <c r="T14" s="13" t="s">
        <v>62</v>
      </c>
      <c r="U14" s="4"/>
    </row>
    <row r="15" spans="1:21" ht="135">
      <c r="A15" s="9">
        <v>6</v>
      </c>
      <c r="B15" s="10" t="s">
        <v>42</v>
      </c>
      <c r="C15" s="22" t="s">
        <v>28</v>
      </c>
      <c r="D15" s="9">
        <v>7</v>
      </c>
      <c r="E15" s="9">
        <v>15</v>
      </c>
      <c r="F15" s="15">
        <f aca="true" t="shared" si="4" ref="F15:F21">(30*E15)/31</f>
        <v>14.516129032258064</v>
      </c>
      <c r="G15" s="9">
        <v>5.4</v>
      </c>
      <c r="H15" s="9">
        <v>6</v>
      </c>
      <c r="I15" s="9">
        <f t="shared" si="0"/>
        <v>18</v>
      </c>
      <c r="J15" s="11">
        <v>62.54</v>
      </c>
      <c r="K15" s="12">
        <v>45</v>
      </c>
      <c r="L15" s="21">
        <f aca="true" t="shared" si="5" ref="L15:L21">((15*K15)/J15)</f>
        <v>10.793092420850655</v>
      </c>
      <c r="M15" s="12">
        <v>76</v>
      </c>
      <c r="N15" s="12">
        <v>20</v>
      </c>
      <c r="O15" s="21">
        <f t="shared" si="1"/>
        <v>3.9473684210526314</v>
      </c>
      <c r="P15" s="12">
        <v>313.94</v>
      </c>
      <c r="Q15" s="12">
        <v>259.06</v>
      </c>
      <c r="R15" s="16">
        <f t="shared" si="2"/>
        <v>16.503790533222908</v>
      </c>
      <c r="S15" s="17">
        <f t="shared" si="3"/>
        <v>63.76038040738426</v>
      </c>
      <c r="T15" s="13" t="s">
        <v>62</v>
      </c>
      <c r="U15" s="4"/>
    </row>
    <row r="16" spans="1:21" ht="135">
      <c r="A16" s="9">
        <v>7</v>
      </c>
      <c r="B16" s="10" t="s">
        <v>45</v>
      </c>
      <c r="C16" s="22" t="s">
        <v>28</v>
      </c>
      <c r="D16" s="9">
        <v>7</v>
      </c>
      <c r="E16" s="9">
        <v>8</v>
      </c>
      <c r="F16" s="15">
        <f t="shared" si="4"/>
        <v>7.741935483870968</v>
      </c>
      <c r="G16" s="9">
        <v>4.5</v>
      </c>
      <c r="H16" s="9">
        <v>6</v>
      </c>
      <c r="I16" s="9">
        <f t="shared" si="0"/>
        <v>15</v>
      </c>
      <c r="J16" s="11">
        <v>45</v>
      </c>
      <c r="K16" s="12">
        <v>45</v>
      </c>
      <c r="L16" s="21">
        <f t="shared" si="5"/>
        <v>15</v>
      </c>
      <c r="M16" s="12">
        <v>51</v>
      </c>
      <c r="N16" s="12">
        <v>20</v>
      </c>
      <c r="O16" s="21">
        <f t="shared" si="1"/>
        <v>5.882352941176471</v>
      </c>
      <c r="P16" s="12">
        <v>309.38</v>
      </c>
      <c r="Q16" s="12">
        <v>259.06</v>
      </c>
      <c r="R16" s="16">
        <f t="shared" si="2"/>
        <v>16.747042472040857</v>
      </c>
      <c r="S16" s="17">
        <f t="shared" si="3"/>
        <v>60.3713308970883</v>
      </c>
      <c r="T16" s="13" t="s">
        <v>62</v>
      </c>
      <c r="U16" s="4"/>
    </row>
    <row r="17" spans="1:21" ht="135">
      <c r="A17" s="9">
        <v>8</v>
      </c>
      <c r="B17" s="25" t="s">
        <v>47</v>
      </c>
      <c r="C17" s="22" t="s">
        <v>28</v>
      </c>
      <c r="D17" s="24">
        <v>7</v>
      </c>
      <c r="E17" s="24">
        <v>10</v>
      </c>
      <c r="F17" s="15">
        <f t="shared" si="4"/>
        <v>9.67741935483871</v>
      </c>
      <c r="G17" s="24">
        <v>5.1</v>
      </c>
      <c r="H17" s="9">
        <v>6</v>
      </c>
      <c r="I17" s="9">
        <f t="shared" si="0"/>
        <v>17</v>
      </c>
      <c r="J17" s="24">
        <v>78</v>
      </c>
      <c r="K17" s="12">
        <v>45</v>
      </c>
      <c r="L17" s="21">
        <f t="shared" si="5"/>
        <v>8.653846153846153</v>
      </c>
      <c r="M17" s="24">
        <v>63</v>
      </c>
      <c r="N17" s="12">
        <v>20</v>
      </c>
      <c r="O17" s="21">
        <f t="shared" si="1"/>
        <v>4.761904761904762</v>
      </c>
      <c r="P17" s="24">
        <v>294.88</v>
      </c>
      <c r="Q17" s="12">
        <v>259.06</v>
      </c>
      <c r="R17" s="16">
        <f t="shared" si="2"/>
        <v>17.57053716766142</v>
      </c>
      <c r="S17" s="17">
        <f t="shared" si="3"/>
        <v>57.663707438251045</v>
      </c>
      <c r="T17" s="13" t="s">
        <v>62</v>
      </c>
      <c r="U17" s="4"/>
    </row>
    <row r="18" spans="1:21" ht="135">
      <c r="A18" s="9">
        <v>9</v>
      </c>
      <c r="B18" s="10" t="s">
        <v>43</v>
      </c>
      <c r="C18" s="22" t="s">
        <v>28</v>
      </c>
      <c r="D18" s="9">
        <v>8</v>
      </c>
      <c r="E18" s="9">
        <v>8</v>
      </c>
      <c r="F18" s="15">
        <f t="shared" si="4"/>
        <v>7.741935483870968</v>
      </c>
      <c r="G18" s="9">
        <v>4.5</v>
      </c>
      <c r="H18" s="9">
        <v>6</v>
      </c>
      <c r="I18" s="9">
        <f t="shared" si="0"/>
        <v>15</v>
      </c>
      <c r="J18" s="11">
        <v>71</v>
      </c>
      <c r="K18" s="12">
        <v>45</v>
      </c>
      <c r="L18" s="21">
        <f t="shared" si="5"/>
        <v>9.507042253521126</v>
      </c>
      <c r="M18" s="12">
        <v>50</v>
      </c>
      <c r="N18" s="12">
        <v>20</v>
      </c>
      <c r="O18" s="21">
        <f t="shared" si="1"/>
        <v>6</v>
      </c>
      <c r="P18" s="12">
        <v>313.9</v>
      </c>
      <c r="Q18" s="12">
        <v>259.06</v>
      </c>
      <c r="R18" s="16">
        <f t="shared" si="2"/>
        <v>16.505893596686843</v>
      </c>
      <c r="S18" s="17">
        <f t="shared" si="3"/>
        <v>54.75487133407894</v>
      </c>
      <c r="T18" s="13" t="s">
        <v>62</v>
      </c>
      <c r="U18" s="4"/>
    </row>
    <row r="19" spans="1:21" ht="135">
      <c r="A19" s="9">
        <v>10</v>
      </c>
      <c r="B19" s="10" t="s">
        <v>44</v>
      </c>
      <c r="C19" s="22" t="s">
        <v>28</v>
      </c>
      <c r="D19" s="9">
        <v>8</v>
      </c>
      <c r="E19" s="9">
        <v>12</v>
      </c>
      <c r="F19" s="15">
        <f t="shared" si="4"/>
        <v>11.612903225806452</v>
      </c>
      <c r="G19" s="9">
        <v>0</v>
      </c>
      <c r="H19" s="9">
        <v>6</v>
      </c>
      <c r="I19" s="9">
        <f t="shared" si="0"/>
        <v>0</v>
      </c>
      <c r="J19" s="11">
        <v>90</v>
      </c>
      <c r="K19" s="12">
        <v>45</v>
      </c>
      <c r="L19" s="21">
        <f t="shared" si="5"/>
        <v>7.5</v>
      </c>
      <c r="M19" s="12">
        <v>80</v>
      </c>
      <c r="N19" s="12">
        <v>20</v>
      </c>
      <c r="O19" s="21">
        <f t="shared" si="1"/>
        <v>3.75</v>
      </c>
      <c r="P19" s="12">
        <v>360</v>
      </c>
      <c r="Q19" s="12">
        <v>259.06</v>
      </c>
      <c r="R19" s="16">
        <f t="shared" si="2"/>
        <v>14.392222222222221</v>
      </c>
      <c r="S19" s="17">
        <f t="shared" si="3"/>
        <v>37.25512544802867</v>
      </c>
      <c r="T19" s="13" t="s">
        <v>64</v>
      </c>
      <c r="U19" s="4"/>
    </row>
    <row r="20" spans="1:21" ht="135">
      <c r="A20" s="9">
        <v>11</v>
      </c>
      <c r="B20" s="10" t="s">
        <v>49</v>
      </c>
      <c r="C20" s="22" t="s">
        <v>28</v>
      </c>
      <c r="D20" s="9">
        <v>7</v>
      </c>
      <c r="E20" s="9">
        <v>5</v>
      </c>
      <c r="F20" s="15">
        <f t="shared" si="4"/>
        <v>4.838709677419355</v>
      </c>
      <c r="G20" s="9">
        <v>0</v>
      </c>
      <c r="H20" s="9">
        <v>6</v>
      </c>
      <c r="I20" s="9">
        <f t="shared" si="0"/>
        <v>0</v>
      </c>
      <c r="J20" s="11">
        <v>89</v>
      </c>
      <c r="K20" s="12">
        <v>45</v>
      </c>
      <c r="L20" s="21">
        <f t="shared" si="5"/>
        <v>7.584269662921348</v>
      </c>
      <c r="M20" s="12">
        <v>54</v>
      </c>
      <c r="N20" s="12">
        <v>20</v>
      </c>
      <c r="O20" s="21">
        <f t="shared" si="1"/>
        <v>5.555555555555555</v>
      </c>
      <c r="P20" s="12">
        <v>345.11</v>
      </c>
      <c r="Q20" s="12">
        <v>259.06</v>
      </c>
      <c r="R20" s="16">
        <f t="shared" si="2"/>
        <v>15.013184202138447</v>
      </c>
      <c r="S20" s="17">
        <f t="shared" si="3"/>
        <v>32.99171909803471</v>
      </c>
      <c r="T20" s="13" t="s">
        <v>64</v>
      </c>
      <c r="U20" s="4"/>
    </row>
    <row r="21" spans="1:21" ht="135">
      <c r="A21" s="9">
        <v>12</v>
      </c>
      <c r="B21" s="10" t="s">
        <v>50</v>
      </c>
      <c r="C21" s="22" t="s">
        <v>28</v>
      </c>
      <c r="D21" s="9">
        <v>8</v>
      </c>
      <c r="E21" s="9">
        <v>7</v>
      </c>
      <c r="F21" s="15">
        <f t="shared" si="4"/>
        <v>6.774193548387097</v>
      </c>
      <c r="G21" s="9">
        <v>0</v>
      </c>
      <c r="H21" s="9">
        <v>6</v>
      </c>
      <c r="I21" s="9">
        <f t="shared" si="0"/>
        <v>0</v>
      </c>
      <c r="J21" s="11">
        <v>90</v>
      </c>
      <c r="K21" s="12">
        <v>45</v>
      </c>
      <c r="L21" s="21">
        <f t="shared" si="5"/>
        <v>7.5</v>
      </c>
      <c r="M21" s="12">
        <v>80</v>
      </c>
      <c r="N21" s="12">
        <v>20</v>
      </c>
      <c r="O21" s="21">
        <f t="shared" si="1"/>
        <v>3.75</v>
      </c>
      <c r="P21" s="12">
        <v>360</v>
      </c>
      <c r="Q21" s="12">
        <v>259.06</v>
      </c>
      <c r="R21" s="16">
        <f t="shared" si="2"/>
        <v>14.392222222222221</v>
      </c>
      <c r="S21" s="17">
        <f t="shared" si="3"/>
        <v>32.41641577060932</v>
      </c>
      <c r="T21" s="13" t="s">
        <v>64</v>
      </c>
      <c r="U21" s="4"/>
    </row>
    <row r="22" spans="1:21" ht="21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20.25">
      <c r="A23" s="4"/>
      <c r="B23" s="33" t="s">
        <v>15</v>
      </c>
      <c r="C23" s="3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25.5">
      <c r="A24" s="4"/>
      <c r="B24" s="4"/>
      <c r="C24" s="14" t="s">
        <v>57</v>
      </c>
      <c r="D24" s="44"/>
      <c r="E24" s="44"/>
      <c r="F24" s="4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20.25">
      <c r="A25" s="4"/>
      <c r="B25" s="4"/>
      <c r="C25" s="14" t="s">
        <v>58</v>
      </c>
      <c r="D25" s="44"/>
      <c r="E25" s="44"/>
      <c r="F25" s="4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20.25">
      <c r="A26" s="4"/>
      <c r="B26" s="4"/>
      <c r="C26" s="14" t="s">
        <v>59</v>
      </c>
      <c r="D26" s="44"/>
      <c r="E26" s="44"/>
      <c r="F26" s="4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20.25">
      <c r="A27" s="4"/>
      <c r="B27" s="4"/>
      <c r="C27" s="14" t="s">
        <v>60</v>
      </c>
      <c r="D27" s="44"/>
      <c r="E27" s="44"/>
      <c r="F27" s="4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20.25">
      <c r="A28" s="4"/>
      <c r="B28" s="4"/>
      <c r="C28" s="14" t="s">
        <v>61</v>
      </c>
      <c r="D28" s="44"/>
      <c r="E28" s="44"/>
      <c r="F28" s="4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20.25">
      <c r="A29" s="4"/>
      <c r="B29" s="4"/>
      <c r="C29" s="14"/>
      <c r="D29" s="44"/>
      <c r="E29" s="44"/>
      <c r="F29" s="4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20.25">
      <c r="A30" s="4"/>
      <c r="B30" s="4"/>
      <c r="C30" s="14"/>
      <c r="D30" s="44"/>
      <c r="E30" s="44"/>
      <c r="F30" s="4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3:6" ht="20.25">
      <c r="C31" s="2"/>
      <c r="D31" s="45"/>
      <c r="E31" s="45"/>
      <c r="F31" s="45"/>
    </row>
  </sheetData>
  <sheetProtection/>
  <mergeCells count="27">
    <mergeCell ref="D28:F28"/>
    <mergeCell ref="D29:F29"/>
    <mergeCell ref="D30:F30"/>
    <mergeCell ref="D31:F31"/>
    <mergeCell ref="T8:T9"/>
    <mergeCell ref="B23:C23"/>
    <mergeCell ref="D24:F24"/>
    <mergeCell ref="D25:F25"/>
    <mergeCell ref="D26:F26"/>
    <mergeCell ref="D27:F27"/>
    <mergeCell ref="A6:S6"/>
    <mergeCell ref="A8:A9"/>
    <mergeCell ref="B8:B9"/>
    <mergeCell ref="C8:C9"/>
    <mergeCell ref="D8:D9"/>
    <mergeCell ref="E8:F8"/>
    <mergeCell ref="G8:I8"/>
    <mergeCell ref="J8:L8"/>
    <mergeCell ref="M8:O8"/>
    <mergeCell ref="P8:R8"/>
    <mergeCell ref="O1:S1"/>
    <mergeCell ref="O2:S2"/>
    <mergeCell ref="O3:S3"/>
    <mergeCell ref="A4:B4"/>
    <mergeCell ref="C4:F4"/>
    <mergeCell ref="A5:B5"/>
    <mergeCell ref="C5:F5"/>
  </mergeCells>
  <printOptions/>
  <pageMargins left="0" right="0" top="0" bottom="0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zoomScale="70" zoomScaleNormal="70" zoomScalePageLayoutView="0" workbookViewId="0" topLeftCell="A7">
      <selection activeCell="C24" sqref="C24:C28"/>
    </sheetView>
  </sheetViews>
  <sheetFormatPr defaultColWidth="9.140625" defaultRowHeight="15"/>
  <cols>
    <col min="1" max="1" width="5.28125" style="1" customWidth="1"/>
    <col min="2" max="2" width="28.421875" style="1" customWidth="1"/>
    <col min="3" max="3" width="18.8515625" style="1" customWidth="1"/>
    <col min="4" max="4" width="9.7109375" style="1" customWidth="1"/>
    <col min="5" max="5" width="10.8515625" style="1" customWidth="1"/>
    <col min="6" max="6" width="9.28125" style="1" customWidth="1"/>
    <col min="7" max="7" width="11.140625" style="1" customWidth="1"/>
    <col min="8" max="8" width="12.00390625" style="1" customWidth="1"/>
    <col min="9" max="9" width="10.57421875" style="1" customWidth="1"/>
    <col min="10" max="10" width="11.421875" style="1" customWidth="1"/>
    <col min="11" max="11" width="12.421875" style="1" customWidth="1"/>
    <col min="12" max="12" width="10.28125" style="1" customWidth="1"/>
    <col min="13" max="13" width="11.28125" style="1" customWidth="1"/>
    <col min="14" max="15" width="9.7109375" style="1" customWidth="1"/>
    <col min="16" max="17" width="10.00390625" style="1" customWidth="1"/>
    <col min="18" max="18" width="9.7109375" style="1" customWidth="1"/>
    <col min="19" max="19" width="12.28125" style="1" customWidth="1"/>
    <col min="20" max="20" width="18.140625" style="1" customWidth="1"/>
    <col min="21" max="16384" width="9.140625" style="1" customWidth="1"/>
  </cols>
  <sheetData>
    <row r="1" spans="15:19" ht="20.25">
      <c r="O1" s="26"/>
      <c r="P1" s="26"/>
      <c r="Q1" s="26"/>
      <c r="R1" s="26"/>
      <c r="S1" s="26"/>
    </row>
    <row r="2" spans="15:19" ht="20.25">
      <c r="O2" s="26"/>
      <c r="P2" s="26"/>
      <c r="Q2" s="26"/>
      <c r="R2" s="26"/>
      <c r="S2" s="26"/>
    </row>
    <row r="3" spans="15:19" ht="20.25">
      <c r="O3" s="26"/>
      <c r="P3" s="26"/>
      <c r="Q3" s="26"/>
      <c r="R3" s="26"/>
      <c r="S3" s="26"/>
    </row>
    <row r="4" spans="1:21" ht="31.5" customHeight="1">
      <c r="A4" s="27" t="s">
        <v>24</v>
      </c>
      <c r="B4" s="28"/>
      <c r="C4" s="29"/>
      <c r="D4" s="29"/>
      <c r="E4" s="29"/>
      <c r="F4" s="30"/>
      <c r="G4" s="3"/>
      <c r="H4" s="3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5" customHeight="1">
      <c r="A5" s="31" t="s">
        <v>14</v>
      </c>
      <c r="B5" s="31"/>
      <c r="C5" s="32" t="s">
        <v>25</v>
      </c>
      <c r="D5" s="32"/>
      <c r="E5" s="33"/>
      <c r="F5" s="33"/>
      <c r="G5" s="3"/>
      <c r="H5" s="3"/>
      <c r="I5" s="3"/>
      <c r="J5" s="3"/>
      <c r="K5" s="3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24" customHeight="1">
      <c r="A6" s="34" t="s">
        <v>26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4"/>
      <c r="U6" s="4"/>
    </row>
    <row r="7" spans="1:21" ht="21" customHeight="1">
      <c r="A7" s="5" t="s">
        <v>18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54.75" customHeight="1">
      <c r="A8" s="35" t="s">
        <v>3</v>
      </c>
      <c r="B8" s="36" t="s">
        <v>4</v>
      </c>
      <c r="C8" s="36" t="s">
        <v>0</v>
      </c>
      <c r="D8" s="38" t="s">
        <v>2</v>
      </c>
      <c r="E8" s="40" t="s">
        <v>1</v>
      </c>
      <c r="F8" s="41"/>
      <c r="G8" s="40" t="s">
        <v>5</v>
      </c>
      <c r="H8" s="42"/>
      <c r="I8" s="41"/>
      <c r="J8" s="40" t="s">
        <v>6</v>
      </c>
      <c r="K8" s="42"/>
      <c r="L8" s="41"/>
      <c r="M8" s="43" t="s">
        <v>7</v>
      </c>
      <c r="N8" s="43"/>
      <c r="O8" s="43"/>
      <c r="P8" s="43" t="s">
        <v>8</v>
      </c>
      <c r="Q8" s="43"/>
      <c r="R8" s="43"/>
      <c r="S8" s="7" t="s">
        <v>9</v>
      </c>
      <c r="T8" s="46" t="s">
        <v>27</v>
      </c>
      <c r="U8" s="4"/>
    </row>
    <row r="9" spans="1:21" ht="157.5" customHeight="1">
      <c r="A9" s="35"/>
      <c r="B9" s="37"/>
      <c r="C9" s="37"/>
      <c r="D9" s="39"/>
      <c r="E9" s="6" t="s">
        <v>10</v>
      </c>
      <c r="F9" s="6" t="s">
        <v>11</v>
      </c>
      <c r="G9" s="18" t="s">
        <v>20</v>
      </c>
      <c r="H9" s="9" t="s">
        <v>22</v>
      </c>
      <c r="I9" s="6" t="s">
        <v>11</v>
      </c>
      <c r="J9" s="8" t="s">
        <v>13</v>
      </c>
      <c r="K9" s="6" t="s">
        <v>12</v>
      </c>
      <c r="L9" s="6" t="s">
        <v>11</v>
      </c>
      <c r="M9" s="8" t="s">
        <v>13</v>
      </c>
      <c r="N9" s="6" t="s">
        <v>21</v>
      </c>
      <c r="O9" s="6" t="s">
        <v>11</v>
      </c>
      <c r="P9" s="8" t="s">
        <v>13</v>
      </c>
      <c r="Q9" s="6" t="s">
        <v>23</v>
      </c>
      <c r="R9" s="6" t="s">
        <v>11</v>
      </c>
      <c r="S9" s="8" t="s">
        <v>11</v>
      </c>
      <c r="T9" s="47"/>
      <c r="U9" s="4"/>
    </row>
    <row r="10" spans="1:21" s="20" customFormat="1" ht="20.25">
      <c r="A10" s="9"/>
      <c r="B10" s="10"/>
      <c r="C10" s="9"/>
      <c r="D10" s="9"/>
      <c r="E10" s="9"/>
      <c r="F10" s="15"/>
      <c r="G10" s="9"/>
      <c r="H10" s="9"/>
      <c r="I10" s="9"/>
      <c r="J10" s="11"/>
      <c r="K10" s="12"/>
      <c r="L10" s="21"/>
      <c r="M10" s="12"/>
      <c r="N10" s="12"/>
      <c r="O10" s="21"/>
      <c r="P10" s="12"/>
      <c r="Q10" s="12"/>
      <c r="R10" s="16"/>
      <c r="S10" s="17"/>
      <c r="T10" s="13"/>
      <c r="U10" s="19"/>
    </row>
    <row r="11" spans="1:21" ht="20.25">
      <c r="A11" s="9"/>
      <c r="B11" s="10"/>
      <c r="C11" s="9"/>
      <c r="D11" s="9"/>
      <c r="E11" s="9"/>
      <c r="F11" s="15">
        <f aca="true" t="shared" si="0" ref="F11:F21">(25*E11)/55</f>
        <v>0</v>
      </c>
      <c r="G11" s="9"/>
      <c r="H11" s="9"/>
      <c r="I11" s="9" t="e">
        <f>((20*G11))/H11</f>
        <v>#DIV/0!</v>
      </c>
      <c r="J11" s="11"/>
      <c r="K11" s="12"/>
      <c r="L11" s="21" t="e">
        <f aca="true" t="shared" si="1" ref="L11:L21">((20*K11)/J11)</f>
        <v>#DIV/0!</v>
      </c>
      <c r="M11" s="12"/>
      <c r="N11" s="12"/>
      <c r="O11" s="21" t="e">
        <f>(15*N11)/M11</f>
        <v>#DIV/0!</v>
      </c>
      <c r="P11" s="12"/>
      <c r="Q11" s="12"/>
      <c r="R11" s="16" t="e">
        <f>(20*Q11)/P11</f>
        <v>#DIV/0!</v>
      </c>
      <c r="S11" s="17" t="e">
        <f>F11+I11+L11+O11+R11</f>
        <v>#DIV/0!</v>
      </c>
      <c r="T11" s="13"/>
      <c r="U11" s="4"/>
    </row>
    <row r="12" spans="1:21" ht="20.25">
      <c r="A12" s="9"/>
      <c r="B12" s="10"/>
      <c r="C12" s="9"/>
      <c r="D12" s="9"/>
      <c r="E12" s="9"/>
      <c r="F12" s="15">
        <f t="shared" si="0"/>
        <v>0</v>
      </c>
      <c r="G12" s="9"/>
      <c r="H12" s="9"/>
      <c r="I12" s="9" t="e">
        <f>((20*G12))/H12</f>
        <v>#DIV/0!</v>
      </c>
      <c r="J12" s="11"/>
      <c r="K12" s="12"/>
      <c r="L12" s="21" t="e">
        <f t="shared" si="1"/>
        <v>#DIV/0!</v>
      </c>
      <c r="M12" s="12"/>
      <c r="N12" s="12"/>
      <c r="O12" s="21" t="e">
        <f>(15*N12)/M12</f>
        <v>#DIV/0!</v>
      </c>
      <c r="P12" s="12"/>
      <c r="Q12" s="12"/>
      <c r="R12" s="16" t="e">
        <f>(20*Q12)/P12</f>
        <v>#DIV/0!</v>
      </c>
      <c r="S12" s="17" t="e">
        <f>F12+I12+L12+O12+R12</f>
        <v>#DIV/0!</v>
      </c>
      <c r="T12" s="13"/>
      <c r="U12" s="4"/>
    </row>
    <row r="13" spans="1:21" ht="20.25">
      <c r="A13" s="9"/>
      <c r="B13" s="10"/>
      <c r="C13" s="9"/>
      <c r="D13" s="9"/>
      <c r="E13" s="9"/>
      <c r="F13" s="15">
        <f t="shared" si="0"/>
        <v>0</v>
      </c>
      <c r="G13" s="9"/>
      <c r="H13" s="9"/>
      <c r="I13" s="9" t="e">
        <f aca="true" t="shared" si="2" ref="I13:I21">((20*G13))/H13</f>
        <v>#DIV/0!</v>
      </c>
      <c r="J13" s="11"/>
      <c r="K13" s="12"/>
      <c r="L13" s="21" t="e">
        <f t="shared" si="1"/>
        <v>#DIV/0!</v>
      </c>
      <c r="M13" s="12"/>
      <c r="N13" s="12"/>
      <c r="O13" s="21" t="e">
        <f aca="true" t="shared" si="3" ref="O13:O21">(15*N13)/M13</f>
        <v>#DIV/0!</v>
      </c>
      <c r="P13" s="12"/>
      <c r="Q13" s="12"/>
      <c r="R13" s="16" t="e">
        <f aca="true" t="shared" si="4" ref="R13:R21">(20*Q13)/P13</f>
        <v>#DIV/0!</v>
      </c>
      <c r="S13" s="17" t="e">
        <f aca="true" t="shared" si="5" ref="S13:S21">F13+I13+L13+O13+R13</f>
        <v>#DIV/0!</v>
      </c>
      <c r="T13" s="13"/>
      <c r="U13" s="4"/>
    </row>
    <row r="14" spans="1:21" ht="20.25">
      <c r="A14" s="9"/>
      <c r="B14" s="10"/>
      <c r="C14" s="9"/>
      <c r="D14" s="9"/>
      <c r="E14" s="9"/>
      <c r="F14" s="15">
        <f t="shared" si="0"/>
        <v>0</v>
      </c>
      <c r="G14" s="9"/>
      <c r="H14" s="9"/>
      <c r="I14" s="9" t="e">
        <f t="shared" si="2"/>
        <v>#DIV/0!</v>
      </c>
      <c r="J14" s="11"/>
      <c r="K14" s="12"/>
      <c r="L14" s="21" t="e">
        <f t="shared" si="1"/>
        <v>#DIV/0!</v>
      </c>
      <c r="M14" s="12"/>
      <c r="N14" s="12"/>
      <c r="O14" s="21" t="e">
        <f t="shared" si="3"/>
        <v>#DIV/0!</v>
      </c>
      <c r="P14" s="12"/>
      <c r="Q14" s="12"/>
      <c r="R14" s="16" t="e">
        <f t="shared" si="4"/>
        <v>#DIV/0!</v>
      </c>
      <c r="S14" s="17" t="e">
        <f t="shared" si="5"/>
        <v>#DIV/0!</v>
      </c>
      <c r="T14" s="13"/>
      <c r="U14" s="4"/>
    </row>
    <row r="15" spans="1:21" ht="20.25">
      <c r="A15" s="9"/>
      <c r="B15" s="10"/>
      <c r="C15" s="9"/>
      <c r="D15" s="9"/>
      <c r="E15" s="9"/>
      <c r="F15" s="15">
        <f t="shared" si="0"/>
        <v>0</v>
      </c>
      <c r="G15" s="9"/>
      <c r="H15" s="9"/>
      <c r="I15" s="9" t="e">
        <f t="shared" si="2"/>
        <v>#DIV/0!</v>
      </c>
      <c r="J15" s="11"/>
      <c r="K15" s="12"/>
      <c r="L15" s="21" t="e">
        <f t="shared" si="1"/>
        <v>#DIV/0!</v>
      </c>
      <c r="M15" s="12"/>
      <c r="N15" s="12"/>
      <c r="O15" s="21" t="e">
        <f t="shared" si="3"/>
        <v>#DIV/0!</v>
      </c>
      <c r="P15" s="12"/>
      <c r="Q15" s="12"/>
      <c r="R15" s="16" t="e">
        <f t="shared" si="4"/>
        <v>#DIV/0!</v>
      </c>
      <c r="S15" s="17" t="e">
        <f t="shared" si="5"/>
        <v>#DIV/0!</v>
      </c>
      <c r="T15" s="13"/>
      <c r="U15" s="4"/>
    </row>
    <row r="16" spans="1:21" ht="20.25">
      <c r="A16" s="9"/>
      <c r="B16" s="10"/>
      <c r="C16" s="9"/>
      <c r="D16" s="9"/>
      <c r="E16" s="9"/>
      <c r="F16" s="15">
        <f t="shared" si="0"/>
        <v>0</v>
      </c>
      <c r="G16" s="9"/>
      <c r="H16" s="9"/>
      <c r="I16" s="9" t="e">
        <f t="shared" si="2"/>
        <v>#DIV/0!</v>
      </c>
      <c r="J16" s="11"/>
      <c r="K16" s="12"/>
      <c r="L16" s="21" t="e">
        <f t="shared" si="1"/>
        <v>#DIV/0!</v>
      </c>
      <c r="M16" s="12"/>
      <c r="N16" s="12"/>
      <c r="O16" s="21" t="e">
        <f t="shared" si="3"/>
        <v>#DIV/0!</v>
      </c>
      <c r="P16" s="12"/>
      <c r="Q16" s="12"/>
      <c r="R16" s="16" t="e">
        <f t="shared" si="4"/>
        <v>#DIV/0!</v>
      </c>
      <c r="S16" s="17" t="e">
        <f t="shared" si="5"/>
        <v>#DIV/0!</v>
      </c>
      <c r="T16" s="13"/>
      <c r="U16" s="4"/>
    </row>
    <row r="17" spans="1:21" ht="20.25">
      <c r="A17" s="9"/>
      <c r="B17" s="10"/>
      <c r="C17" s="9"/>
      <c r="D17" s="9"/>
      <c r="E17" s="9"/>
      <c r="F17" s="15">
        <f t="shared" si="0"/>
        <v>0</v>
      </c>
      <c r="G17" s="9"/>
      <c r="H17" s="9"/>
      <c r="I17" s="9" t="e">
        <f t="shared" si="2"/>
        <v>#DIV/0!</v>
      </c>
      <c r="J17" s="11"/>
      <c r="K17" s="12"/>
      <c r="L17" s="21" t="e">
        <f t="shared" si="1"/>
        <v>#DIV/0!</v>
      </c>
      <c r="M17" s="12"/>
      <c r="N17" s="12"/>
      <c r="O17" s="21" t="e">
        <f t="shared" si="3"/>
        <v>#DIV/0!</v>
      </c>
      <c r="P17" s="12"/>
      <c r="Q17" s="12"/>
      <c r="R17" s="16" t="e">
        <f t="shared" si="4"/>
        <v>#DIV/0!</v>
      </c>
      <c r="S17" s="17" t="e">
        <f t="shared" si="5"/>
        <v>#DIV/0!</v>
      </c>
      <c r="T17" s="13"/>
      <c r="U17" s="4"/>
    </row>
    <row r="18" spans="1:21" ht="20.25">
      <c r="A18" s="9"/>
      <c r="B18" s="10"/>
      <c r="C18" s="9"/>
      <c r="D18" s="9"/>
      <c r="E18" s="9"/>
      <c r="F18" s="15">
        <f t="shared" si="0"/>
        <v>0</v>
      </c>
      <c r="G18" s="9"/>
      <c r="H18" s="9"/>
      <c r="I18" s="9" t="e">
        <f t="shared" si="2"/>
        <v>#DIV/0!</v>
      </c>
      <c r="J18" s="11"/>
      <c r="K18" s="12"/>
      <c r="L18" s="21" t="e">
        <f t="shared" si="1"/>
        <v>#DIV/0!</v>
      </c>
      <c r="M18" s="12"/>
      <c r="N18" s="12"/>
      <c r="O18" s="21" t="e">
        <f t="shared" si="3"/>
        <v>#DIV/0!</v>
      </c>
      <c r="P18" s="12"/>
      <c r="Q18" s="12"/>
      <c r="R18" s="16" t="e">
        <f t="shared" si="4"/>
        <v>#DIV/0!</v>
      </c>
      <c r="S18" s="17" t="e">
        <f t="shared" si="5"/>
        <v>#DIV/0!</v>
      </c>
      <c r="T18" s="13"/>
      <c r="U18" s="4"/>
    </row>
    <row r="19" spans="1:21" ht="20.25">
      <c r="A19" s="9"/>
      <c r="B19" s="10"/>
      <c r="C19" s="9"/>
      <c r="D19" s="9"/>
      <c r="E19" s="9"/>
      <c r="F19" s="15">
        <f t="shared" si="0"/>
        <v>0</v>
      </c>
      <c r="G19" s="9"/>
      <c r="H19" s="9"/>
      <c r="I19" s="9" t="e">
        <f t="shared" si="2"/>
        <v>#DIV/0!</v>
      </c>
      <c r="J19" s="11"/>
      <c r="K19" s="12"/>
      <c r="L19" s="21" t="e">
        <f t="shared" si="1"/>
        <v>#DIV/0!</v>
      </c>
      <c r="M19" s="12"/>
      <c r="N19" s="12"/>
      <c r="O19" s="21" t="e">
        <f t="shared" si="3"/>
        <v>#DIV/0!</v>
      </c>
      <c r="P19" s="12"/>
      <c r="Q19" s="12"/>
      <c r="R19" s="16" t="e">
        <f t="shared" si="4"/>
        <v>#DIV/0!</v>
      </c>
      <c r="S19" s="17" t="e">
        <f t="shared" si="5"/>
        <v>#DIV/0!</v>
      </c>
      <c r="T19" s="13"/>
      <c r="U19" s="4"/>
    </row>
    <row r="20" spans="1:21" ht="20.25">
      <c r="A20" s="9"/>
      <c r="B20" s="10"/>
      <c r="C20" s="9"/>
      <c r="D20" s="9"/>
      <c r="E20" s="9"/>
      <c r="F20" s="15">
        <f t="shared" si="0"/>
        <v>0</v>
      </c>
      <c r="G20" s="9"/>
      <c r="H20" s="9"/>
      <c r="I20" s="9" t="e">
        <f t="shared" si="2"/>
        <v>#DIV/0!</v>
      </c>
      <c r="J20" s="11"/>
      <c r="K20" s="12"/>
      <c r="L20" s="21" t="e">
        <f t="shared" si="1"/>
        <v>#DIV/0!</v>
      </c>
      <c r="M20" s="12"/>
      <c r="N20" s="12"/>
      <c r="O20" s="21" t="e">
        <f t="shared" si="3"/>
        <v>#DIV/0!</v>
      </c>
      <c r="P20" s="12"/>
      <c r="Q20" s="12"/>
      <c r="R20" s="16" t="e">
        <f t="shared" si="4"/>
        <v>#DIV/0!</v>
      </c>
      <c r="S20" s="17" t="e">
        <f t="shared" si="5"/>
        <v>#DIV/0!</v>
      </c>
      <c r="T20" s="13"/>
      <c r="U20" s="4"/>
    </row>
    <row r="21" spans="1:21" ht="20.25">
      <c r="A21" s="9"/>
      <c r="B21" s="10"/>
      <c r="C21" s="9"/>
      <c r="D21" s="9"/>
      <c r="E21" s="9"/>
      <c r="F21" s="15">
        <f t="shared" si="0"/>
        <v>0</v>
      </c>
      <c r="G21" s="9"/>
      <c r="H21" s="9"/>
      <c r="I21" s="9" t="e">
        <f t="shared" si="2"/>
        <v>#DIV/0!</v>
      </c>
      <c r="J21" s="11"/>
      <c r="K21" s="12"/>
      <c r="L21" s="21" t="e">
        <f t="shared" si="1"/>
        <v>#DIV/0!</v>
      </c>
      <c r="M21" s="12"/>
      <c r="N21" s="12"/>
      <c r="O21" s="21" t="e">
        <f t="shared" si="3"/>
        <v>#DIV/0!</v>
      </c>
      <c r="P21" s="12"/>
      <c r="Q21" s="12"/>
      <c r="R21" s="16" t="e">
        <f t="shared" si="4"/>
        <v>#DIV/0!</v>
      </c>
      <c r="S21" s="17" t="e">
        <f t="shared" si="5"/>
        <v>#DIV/0!</v>
      </c>
      <c r="T21" s="13"/>
      <c r="U21" s="4"/>
    </row>
    <row r="22" spans="1:21" ht="21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20.25">
      <c r="A23" s="4"/>
      <c r="B23" s="33" t="s">
        <v>15</v>
      </c>
      <c r="C23" s="3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25.5">
      <c r="A24" s="4"/>
      <c r="B24" s="4"/>
      <c r="C24" s="14" t="s">
        <v>57</v>
      </c>
      <c r="D24" s="44"/>
      <c r="E24" s="44"/>
      <c r="F24" s="4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20.25">
      <c r="A25" s="4"/>
      <c r="B25" s="4"/>
      <c r="C25" s="14" t="s">
        <v>58</v>
      </c>
      <c r="D25" s="44"/>
      <c r="E25" s="44"/>
      <c r="F25" s="4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20.25">
      <c r="A26" s="4"/>
      <c r="B26" s="4"/>
      <c r="C26" s="14" t="s">
        <v>59</v>
      </c>
      <c r="D26" s="44"/>
      <c r="E26" s="44"/>
      <c r="F26" s="4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20.25">
      <c r="A27" s="4"/>
      <c r="B27" s="4"/>
      <c r="C27" s="14" t="s">
        <v>60</v>
      </c>
      <c r="D27" s="44"/>
      <c r="E27" s="44"/>
      <c r="F27" s="4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20.25">
      <c r="A28" s="4"/>
      <c r="B28" s="4"/>
      <c r="C28" s="14" t="s">
        <v>61</v>
      </c>
      <c r="D28" s="44"/>
      <c r="E28" s="44"/>
      <c r="F28" s="4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20.25">
      <c r="A29" s="4"/>
      <c r="B29" s="4"/>
      <c r="C29" s="14"/>
      <c r="D29" s="44"/>
      <c r="E29" s="44"/>
      <c r="F29" s="4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20.25">
      <c r="A30" s="4"/>
      <c r="B30" s="4"/>
      <c r="C30" s="14"/>
      <c r="D30" s="44"/>
      <c r="E30" s="44"/>
      <c r="F30" s="4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3:6" ht="20.25">
      <c r="C31" s="2"/>
      <c r="D31" s="45"/>
      <c r="E31" s="45"/>
      <c r="F31" s="45"/>
    </row>
  </sheetData>
  <sheetProtection/>
  <mergeCells count="27">
    <mergeCell ref="D28:F28"/>
    <mergeCell ref="D29:F29"/>
    <mergeCell ref="D30:F30"/>
    <mergeCell ref="D31:F31"/>
    <mergeCell ref="T8:T9"/>
    <mergeCell ref="B23:C23"/>
    <mergeCell ref="D24:F24"/>
    <mergeCell ref="D25:F25"/>
    <mergeCell ref="D26:F26"/>
    <mergeCell ref="D27:F27"/>
    <mergeCell ref="A6:S6"/>
    <mergeCell ref="A8:A9"/>
    <mergeCell ref="B8:B9"/>
    <mergeCell ref="C8:C9"/>
    <mergeCell ref="D8:D9"/>
    <mergeCell ref="E8:F8"/>
    <mergeCell ref="G8:I8"/>
    <mergeCell ref="J8:L8"/>
    <mergeCell ref="M8:O8"/>
    <mergeCell ref="P8:R8"/>
    <mergeCell ref="O1:S1"/>
    <mergeCell ref="O2:S2"/>
    <mergeCell ref="O3:S3"/>
    <mergeCell ref="A4:B4"/>
    <mergeCell ref="C4:F4"/>
    <mergeCell ref="A5:B5"/>
    <mergeCell ref="C5:F5"/>
  </mergeCells>
  <printOptions/>
  <pageMargins left="0" right="0" top="0" bottom="0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="90" zoomScaleNormal="90" zoomScalePageLayoutView="0" workbookViewId="0" topLeftCell="A15">
      <selection activeCell="T19" sqref="T19"/>
    </sheetView>
  </sheetViews>
  <sheetFormatPr defaultColWidth="9.140625" defaultRowHeight="15"/>
  <cols>
    <col min="1" max="1" width="5.28125" style="1" customWidth="1"/>
    <col min="2" max="2" width="28.421875" style="1" customWidth="1"/>
    <col min="3" max="3" width="18.8515625" style="1" customWidth="1"/>
    <col min="4" max="4" width="9.7109375" style="1" customWidth="1"/>
    <col min="5" max="5" width="10.8515625" style="1" customWidth="1"/>
    <col min="6" max="6" width="9.28125" style="1" customWidth="1"/>
    <col min="7" max="7" width="11.140625" style="1" customWidth="1"/>
    <col min="8" max="8" width="12.00390625" style="1" customWidth="1"/>
    <col min="9" max="9" width="10.57421875" style="1" customWidth="1"/>
    <col min="10" max="10" width="11.421875" style="1" customWidth="1"/>
    <col min="11" max="11" width="12.421875" style="1" customWidth="1"/>
    <col min="12" max="12" width="10.28125" style="1" customWidth="1"/>
    <col min="13" max="13" width="11.28125" style="1" customWidth="1"/>
    <col min="14" max="15" width="9.7109375" style="1" customWidth="1"/>
    <col min="16" max="17" width="10.00390625" style="1" customWidth="1"/>
    <col min="18" max="18" width="9.7109375" style="1" customWidth="1"/>
    <col min="19" max="19" width="12.28125" style="1" customWidth="1"/>
    <col min="20" max="20" width="18.140625" style="1" customWidth="1"/>
    <col min="21" max="16384" width="9.140625" style="1" customWidth="1"/>
  </cols>
  <sheetData>
    <row r="1" spans="15:19" ht="20.25">
      <c r="O1" s="26"/>
      <c r="P1" s="26"/>
      <c r="Q1" s="26"/>
      <c r="R1" s="26"/>
      <c r="S1" s="26"/>
    </row>
    <row r="2" spans="15:19" ht="20.25">
      <c r="O2" s="26"/>
      <c r="P2" s="26"/>
      <c r="Q2" s="26"/>
      <c r="R2" s="26"/>
      <c r="S2" s="26"/>
    </row>
    <row r="3" spans="15:19" ht="20.25">
      <c r="O3" s="26"/>
      <c r="P3" s="26"/>
      <c r="Q3" s="26"/>
      <c r="R3" s="26"/>
      <c r="S3" s="26"/>
    </row>
    <row r="4" spans="1:21" ht="31.5" customHeight="1">
      <c r="A4" s="27" t="s">
        <v>24</v>
      </c>
      <c r="B4" s="28"/>
      <c r="C4" s="29"/>
      <c r="D4" s="29"/>
      <c r="E4" s="29"/>
      <c r="F4" s="30"/>
      <c r="G4" s="3"/>
      <c r="H4" s="3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5" customHeight="1">
      <c r="A5" s="31" t="s">
        <v>14</v>
      </c>
      <c r="B5" s="31"/>
      <c r="C5" s="32" t="s">
        <v>40</v>
      </c>
      <c r="D5" s="32"/>
      <c r="E5" s="33"/>
      <c r="F5" s="33"/>
      <c r="G5" s="3"/>
      <c r="H5" s="3"/>
      <c r="I5" s="3"/>
      <c r="J5" s="3"/>
      <c r="K5" s="3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24" customHeight="1">
      <c r="A6" s="34" t="s">
        <v>26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4"/>
      <c r="U6" s="4"/>
    </row>
    <row r="7" spans="1:21" ht="21" customHeight="1">
      <c r="A7" s="5" t="s">
        <v>19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54.75" customHeight="1">
      <c r="A8" s="35" t="s">
        <v>3</v>
      </c>
      <c r="B8" s="36" t="s">
        <v>4</v>
      </c>
      <c r="C8" s="36" t="s">
        <v>0</v>
      </c>
      <c r="D8" s="38" t="s">
        <v>2</v>
      </c>
      <c r="E8" s="40" t="s">
        <v>1</v>
      </c>
      <c r="F8" s="41"/>
      <c r="G8" s="40" t="s">
        <v>5</v>
      </c>
      <c r="H8" s="42"/>
      <c r="I8" s="41"/>
      <c r="J8" s="40" t="s">
        <v>6</v>
      </c>
      <c r="K8" s="42"/>
      <c r="L8" s="41"/>
      <c r="M8" s="43" t="s">
        <v>7</v>
      </c>
      <c r="N8" s="43"/>
      <c r="O8" s="43"/>
      <c r="P8" s="43" t="s">
        <v>8</v>
      </c>
      <c r="Q8" s="43"/>
      <c r="R8" s="43"/>
      <c r="S8" s="7" t="s">
        <v>9</v>
      </c>
      <c r="T8" s="46" t="s">
        <v>27</v>
      </c>
      <c r="U8" s="4"/>
    </row>
    <row r="9" spans="1:21" ht="157.5" customHeight="1">
      <c r="A9" s="35"/>
      <c r="B9" s="37"/>
      <c r="C9" s="37"/>
      <c r="D9" s="39"/>
      <c r="E9" s="6" t="s">
        <v>10</v>
      </c>
      <c r="F9" s="6" t="s">
        <v>11</v>
      </c>
      <c r="G9" s="18" t="s">
        <v>20</v>
      </c>
      <c r="H9" s="9" t="s">
        <v>22</v>
      </c>
      <c r="I9" s="6" t="s">
        <v>11</v>
      </c>
      <c r="J9" s="8" t="s">
        <v>13</v>
      </c>
      <c r="K9" s="6" t="s">
        <v>12</v>
      </c>
      <c r="L9" s="6" t="s">
        <v>11</v>
      </c>
      <c r="M9" s="8" t="s">
        <v>13</v>
      </c>
      <c r="N9" s="6" t="s">
        <v>21</v>
      </c>
      <c r="O9" s="6" t="s">
        <v>11</v>
      </c>
      <c r="P9" s="8" t="s">
        <v>13</v>
      </c>
      <c r="Q9" s="6" t="s">
        <v>23</v>
      </c>
      <c r="R9" s="6" t="s">
        <v>11</v>
      </c>
      <c r="S9" s="8" t="s">
        <v>11</v>
      </c>
      <c r="T9" s="47"/>
      <c r="U9" s="4"/>
    </row>
    <row r="10" spans="1:21" s="20" customFormat="1" ht="135">
      <c r="A10" s="9">
        <v>1</v>
      </c>
      <c r="B10" s="10" t="s">
        <v>31</v>
      </c>
      <c r="C10" s="22" t="s">
        <v>28</v>
      </c>
      <c r="D10" s="9">
        <v>11</v>
      </c>
      <c r="E10" s="9">
        <v>28</v>
      </c>
      <c r="F10" s="15">
        <f aca="true" t="shared" si="0" ref="F10:F18">(30*E10)/50</f>
        <v>16.8</v>
      </c>
      <c r="G10" s="9">
        <v>5</v>
      </c>
      <c r="H10" s="9">
        <v>5</v>
      </c>
      <c r="I10" s="9">
        <f aca="true" t="shared" si="1" ref="I10:I18">((20*G10))/H10</f>
        <v>20</v>
      </c>
      <c r="J10" s="11">
        <v>44.03</v>
      </c>
      <c r="K10" s="12">
        <v>44.03</v>
      </c>
      <c r="L10" s="21">
        <f aca="true" t="shared" si="2" ref="L10:L18">((15*K10)/J10)</f>
        <v>15</v>
      </c>
      <c r="M10" s="12">
        <v>34</v>
      </c>
      <c r="N10" s="12">
        <v>18</v>
      </c>
      <c r="O10" s="21">
        <f aca="true" t="shared" si="3" ref="O10:O18">(15*N10)/M10</f>
        <v>7.9411764705882355</v>
      </c>
      <c r="P10" s="12">
        <v>562.78</v>
      </c>
      <c r="Q10" s="12">
        <v>556.76</v>
      </c>
      <c r="R10" s="16">
        <f aca="true" t="shared" si="4" ref="R10:R18">(20*Q10)/P10</f>
        <v>19.786062049113333</v>
      </c>
      <c r="S10" s="17">
        <f aca="true" t="shared" si="5" ref="S10:S18">F10+I10+L10+O10+R10</f>
        <v>79.52723851970157</v>
      </c>
      <c r="T10" s="13" t="s">
        <v>62</v>
      </c>
      <c r="U10" s="19"/>
    </row>
    <row r="11" spans="1:21" ht="135">
      <c r="A11" s="9">
        <v>2</v>
      </c>
      <c r="B11" s="10" t="s">
        <v>32</v>
      </c>
      <c r="C11" s="22" t="s">
        <v>28</v>
      </c>
      <c r="D11" s="9">
        <v>11</v>
      </c>
      <c r="E11" s="9">
        <v>36</v>
      </c>
      <c r="F11" s="15">
        <f t="shared" si="0"/>
        <v>21.6</v>
      </c>
      <c r="G11" s="9">
        <v>5</v>
      </c>
      <c r="H11" s="9">
        <v>5</v>
      </c>
      <c r="I11" s="9">
        <f t="shared" si="1"/>
        <v>20</v>
      </c>
      <c r="J11" s="11">
        <v>47.09</v>
      </c>
      <c r="K11" s="12">
        <v>44.03</v>
      </c>
      <c r="L11" s="21">
        <f t="shared" si="2"/>
        <v>14.025270758122744</v>
      </c>
      <c r="M11" s="12">
        <v>36</v>
      </c>
      <c r="N11" s="12">
        <v>18</v>
      </c>
      <c r="O11" s="21">
        <f t="shared" si="3"/>
        <v>7.5</v>
      </c>
      <c r="P11" s="12">
        <v>684.24</v>
      </c>
      <c r="Q11" s="12">
        <v>556.76</v>
      </c>
      <c r="R11" s="16">
        <f t="shared" si="4"/>
        <v>16.27382205074243</v>
      </c>
      <c r="S11" s="17">
        <f t="shared" si="5"/>
        <v>79.39909280886518</v>
      </c>
      <c r="T11" s="13" t="s">
        <v>62</v>
      </c>
      <c r="U11" s="4"/>
    </row>
    <row r="12" spans="1:21" ht="135">
      <c r="A12" s="9">
        <v>3</v>
      </c>
      <c r="B12" s="10" t="s">
        <v>33</v>
      </c>
      <c r="C12" s="22" t="s">
        <v>28</v>
      </c>
      <c r="D12" s="9">
        <v>10</v>
      </c>
      <c r="E12" s="9">
        <v>13</v>
      </c>
      <c r="F12" s="15">
        <f t="shared" si="0"/>
        <v>7.8</v>
      </c>
      <c r="G12" s="9">
        <v>5</v>
      </c>
      <c r="H12" s="9">
        <v>5</v>
      </c>
      <c r="I12" s="9">
        <f t="shared" si="1"/>
        <v>20</v>
      </c>
      <c r="J12" s="11">
        <v>44.51</v>
      </c>
      <c r="K12" s="12">
        <v>44.03</v>
      </c>
      <c r="L12" s="21">
        <f t="shared" si="2"/>
        <v>14.838238598067852</v>
      </c>
      <c r="M12" s="12">
        <v>18</v>
      </c>
      <c r="N12" s="12">
        <v>18</v>
      </c>
      <c r="O12" s="21">
        <f t="shared" si="3"/>
        <v>15</v>
      </c>
      <c r="P12" s="12">
        <v>556.76</v>
      </c>
      <c r="Q12" s="12">
        <v>556.76</v>
      </c>
      <c r="R12" s="16">
        <f t="shared" si="4"/>
        <v>20</v>
      </c>
      <c r="S12" s="17">
        <f t="shared" si="5"/>
        <v>77.63823859806786</v>
      </c>
      <c r="T12" s="13" t="s">
        <v>62</v>
      </c>
      <c r="U12" s="4"/>
    </row>
    <row r="13" spans="1:21" ht="135">
      <c r="A13" s="9">
        <v>4</v>
      </c>
      <c r="B13" s="10" t="s">
        <v>34</v>
      </c>
      <c r="C13" s="22" t="s">
        <v>28</v>
      </c>
      <c r="D13" s="9">
        <v>10</v>
      </c>
      <c r="E13" s="9">
        <v>14</v>
      </c>
      <c r="F13" s="15">
        <f t="shared" si="0"/>
        <v>8.4</v>
      </c>
      <c r="G13" s="9">
        <v>4.3</v>
      </c>
      <c r="H13" s="9">
        <v>5</v>
      </c>
      <c r="I13" s="9">
        <f t="shared" si="1"/>
        <v>17.2</v>
      </c>
      <c r="J13" s="11">
        <v>54.71</v>
      </c>
      <c r="K13" s="12">
        <v>44.03</v>
      </c>
      <c r="L13" s="21">
        <f t="shared" si="2"/>
        <v>12.071833302869678</v>
      </c>
      <c r="M13" s="12">
        <v>26</v>
      </c>
      <c r="N13" s="12">
        <v>18</v>
      </c>
      <c r="O13" s="21">
        <f t="shared" si="3"/>
        <v>10.384615384615385</v>
      </c>
      <c r="P13" s="12">
        <v>640.25</v>
      </c>
      <c r="Q13" s="12">
        <v>556.76</v>
      </c>
      <c r="R13" s="16">
        <f t="shared" si="4"/>
        <v>17.39195626708317</v>
      </c>
      <c r="S13" s="17">
        <f t="shared" si="5"/>
        <v>65.44840495456823</v>
      </c>
      <c r="T13" s="13" t="s">
        <v>62</v>
      </c>
      <c r="U13" s="4"/>
    </row>
    <row r="14" spans="1:21" ht="135">
      <c r="A14" s="9">
        <v>5</v>
      </c>
      <c r="B14" s="10" t="s">
        <v>36</v>
      </c>
      <c r="C14" s="22" t="s">
        <v>28</v>
      </c>
      <c r="D14" s="9">
        <v>11</v>
      </c>
      <c r="E14" s="9">
        <v>25</v>
      </c>
      <c r="F14" s="15">
        <f t="shared" si="0"/>
        <v>15</v>
      </c>
      <c r="G14" s="9">
        <v>3</v>
      </c>
      <c r="H14" s="9">
        <v>5</v>
      </c>
      <c r="I14" s="9">
        <f t="shared" si="1"/>
        <v>12</v>
      </c>
      <c r="J14" s="11">
        <v>51.83</v>
      </c>
      <c r="K14" s="12">
        <v>44.03</v>
      </c>
      <c r="L14" s="21">
        <f t="shared" si="2"/>
        <v>12.742620104186766</v>
      </c>
      <c r="M14" s="12">
        <v>35</v>
      </c>
      <c r="N14" s="12">
        <v>18</v>
      </c>
      <c r="O14" s="21">
        <f t="shared" si="3"/>
        <v>7.714285714285714</v>
      </c>
      <c r="P14" s="12">
        <v>810.17</v>
      </c>
      <c r="Q14" s="12">
        <v>556.76</v>
      </c>
      <c r="R14" s="16">
        <f t="shared" si="4"/>
        <v>13.744275892713876</v>
      </c>
      <c r="S14" s="17">
        <f t="shared" si="5"/>
        <v>61.201181711186365</v>
      </c>
      <c r="T14" s="13" t="s">
        <v>62</v>
      </c>
      <c r="U14" s="4"/>
    </row>
    <row r="15" spans="1:21" ht="135">
      <c r="A15" s="9">
        <v>6</v>
      </c>
      <c r="B15" s="10" t="s">
        <v>37</v>
      </c>
      <c r="C15" s="22" t="s">
        <v>28</v>
      </c>
      <c r="D15" s="9">
        <v>10</v>
      </c>
      <c r="E15" s="9">
        <v>12</v>
      </c>
      <c r="F15" s="15">
        <f t="shared" si="0"/>
        <v>7.2</v>
      </c>
      <c r="G15" s="9">
        <v>4.3</v>
      </c>
      <c r="H15" s="9">
        <v>5</v>
      </c>
      <c r="I15" s="9">
        <f t="shared" si="1"/>
        <v>17.2</v>
      </c>
      <c r="J15" s="11">
        <v>70.03</v>
      </c>
      <c r="K15" s="12">
        <v>44.03</v>
      </c>
      <c r="L15" s="21">
        <f t="shared" si="2"/>
        <v>9.430958160788235</v>
      </c>
      <c r="M15" s="12">
        <v>37</v>
      </c>
      <c r="N15" s="12">
        <v>18</v>
      </c>
      <c r="O15" s="21">
        <f t="shared" si="3"/>
        <v>7.297297297297297</v>
      </c>
      <c r="P15" s="12">
        <v>627.68</v>
      </c>
      <c r="Q15" s="12">
        <v>556.76</v>
      </c>
      <c r="R15" s="16">
        <f t="shared" si="4"/>
        <v>17.740249808819783</v>
      </c>
      <c r="S15" s="17">
        <f t="shared" si="5"/>
        <v>58.868505266905316</v>
      </c>
      <c r="T15" s="13" t="s">
        <v>62</v>
      </c>
      <c r="U15" s="4"/>
    </row>
    <row r="16" spans="1:21" ht="135">
      <c r="A16" s="9">
        <v>7</v>
      </c>
      <c r="B16" s="10" t="s">
        <v>35</v>
      </c>
      <c r="C16" s="22" t="s">
        <v>28</v>
      </c>
      <c r="D16" s="9">
        <v>10</v>
      </c>
      <c r="E16" s="9">
        <v>14</v>
      </c>
      <c r="F16" s="15">
        <f t="shared" si="0"/>
        <v>8.4</v>
      </c>
      <c r="G16" s="9">
        <v>4.3</v>
      </c>
      <c r="H16" s="9">
        <v>5</v>
      </c>
      <c r="I16" s="9">
        <f t="shared" si="1"/>
        <v>17.2</v>
      </c>
      <c r="J16" s="11">
        <v>88.73</v>
      </c>
      <c r="K16" s="12">
        <v>44.03</v>
      </c>
      <c r="L16" s="21">
        <f t="shared" si="2"/>
        <v>7.443367519441001</v>
      </c>
      <c r="M16" s="12">
        <v>36</v>
      </c>
      <c r="N16" s="12">
        <v>18</v>
      </c>
      <c r="O16" s="21">
        <f t="shared" si="3"/>
        <v>7.5</v>
      </c>
      <c r="P16" s="12">
        <v>623.77</v>
      </c>
      <c r="Q16" s="12">
        <v>556.76</v>
      </c>
      <c r="R16" s="16">
        <f t="shared" si="4"/>
        <v>17.851451656860704</v>
      </c>
      <c r="S16" s="17">
        <f t="shared" si="5"/>
        <v>58.39481917630171</v>
      </c>
      <c r="T16" s="13" t="s">
        <v>62</v>
      </c>
      <c r="U16" s="4"/>
    </row>
    <row r="17" spans="1:21" ht="135">
      <c r="A17" s="9">
        <v>8</v>
      </c>
      <c r="B17" s="10" t="s">
        <v>38</v>
      </c>
      <c r="C17" s="22" t="s">
        <v>28</v>
      </c>
      <c r="D17" s="9">
        <v>9</v>
      </c>
      <c r="E17" s="9">
        <v>9</v>
      </c>
      <c r="F17" s="15">
        <f t="shared" si="0"/>
        <v>5.4</v>
      </c>
      <c r="G17" s="9">
        <v>0</v>
      </c>
      <c r="H17" s="9">
        <v>5</v>
      </c>
      <c r="I17" s="9">
        <f t="shared" si="1"/>
        <v>0</v>
      </c>
      <c r="J17" s="11">
        <v>71</v>
      </c>
      <c r="K17" s="12">
        <v>44.03</v>
      </c>
      <c r="L17" s="21">
        <f t="shared" si="2"/>
        <v>9.302112676056339</v>
      </c>
      <c r="M17" s="12">
        <v>50</v>
      </c>
      <c r="N17" s="12">
        <v>18</v>
      </c>
      <c r="O17" s="21">
        <f t="shared" si="3"/>
        <v>5.4</v>
      </c>
      <c r="P17" s="12">
        <v>712.97</v>
      </c>
      <c r="Q17" s="12">
        <v>556.76</v>
      </c>
      <c r="R17" s="16">
        <f t="shared" si="4"/>
        <v>15.618048445236125</v>
      </c>
      <c r="S17" s="17">
        <f t="shared" si="5"/>
        <v>35.72016112129246</v>
      </c>
      <c r="T17" s="13" t="s">
        <v>64</v>
      </c>
      <c r="U17" s="4"/>
    </row>
    <row r="18" spans="1:21" ht="135">
      <c r="A18" s="9">
        <v>9</v>
      </c>
      <c r="B18" s="10" t="s">
        <v>39</v>
      </c>
      <c r="C18" s="22" t="s">
        <v>28</v>
      </c>
      <c r="D18" s="9">
        <v>9</v>
      </c>
      <c r="E18" s="9">
        <v>16</v>
      </c>
      <c r="F18" s="15">
        <f t="shared" si="0"/>
        <v>9.6</v>
      </c>
      <c r="G18" s="9">
        <v>0</v>
      </c>
      <c r="H18" s="9">
        <v>5</v>
      </c>
      <c r="I18" s="9">
        <f t="shared" si="1"/>
        <v>0</v>
      </c>
      <c r="J18" s="11">
        <v>74</v>
      </c>
      <c r="K18" s="12">
        <v>44.03</v>
      </c>
      <c r="L18" s="21">
        <f t="shared" si="2"/>
        <v>8.925</v>
      </c>
      <c r="M18" s="12">
        <v>56</v>
      </c>
      <c r="N18" s="12">
        <v>18</v>
      </c>
      <c r="O18" s="21">
        <f t="shared" si="3"/>
        <v>4.821428571428571</v>
      </c>
      <c r="P18" s="12">
        <v>850</v>
      </c>
      <c r="Q18" s="12">
        <v>556.76</v>
      </c>
      <c r="R18" s="16">
        <f t="shared" si="4"/>
        <v>13.100235294117647</v>
      </c>
      <c r="S18" s="17">
        <f t="shared" si="5"/>
        <v>36.44666386554621</v>
      </c>
      <c r="T18" s="13" t="s">
        <v>64</v>
      </c>
      <c r="U18" s="4"/>
    </row>
    <row r="19" spans="1:21" ht="21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20.25">
      <c r="A20" s="4"/>
      <c r="B20" s="33" t="s">
        <v>15</v>
      </c>
      <c r="C20" s="3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25.5">
      <c r="A21" s="4"/>
      <c r="B21" s="4"/>
      <c r="C21" s="14" t="s">
        <v>57</v>
      </c>
      <c r="D21" s="44"/>
      <c r="E21" s="44"/>
      <c r="F21" s="4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20.25">
      <c r="A22" s="4"/>
      <c r="B22" s="4"/>
      <c r="C22" s="14" t="s">
        <v>58</v>
      </c>
      <c r="D22" s="44"/>
      <c r="E22" s="44"/>
      <c r="F22" s="4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20.25">
      <c r="A23" s="4"/>
      <c r="B23" s="4"/>
      <c r="C23" s="14" t="s">
        <v>59</v>
      </c>
      <c r="D23" s="44"/>
      <c r="E23" s="44"/>
      <c r="F23" s="4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20.25">
      <c r="A24" s="4"/>
      <c r="B24" s="4"/>
      <c r="C24" s="14" t="s">
        <v>60</v>
      </c>
      <c r="D24" s="44"/>
      <c r="E24" s="44"/>
      <c r="F24" s="4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20.25">
      <c r="A25" s="4"/>
      <c r="B25" s="4"/>
      <c r="C25" s="14" t="s">
        <v>61</v>
      </c>
      <c r="D25" s="44"/>
      <c r="E25" s="44"/>
      <c r="F25" s="4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20.25">
      <c r="A26" s="4"/>
      <c r="B26" s="4"/>
      <c r="C26" s="14"/>
      <c r="D26" s="44"/>
      <c r="E26" s="44"/>
      <c r="F26" s="4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20.25">
      <c r="A27" s="4"/>
      <c r="B27" s="4"/>
      <c r="C27" s="14"/>
      <c r="D27" s="44"/>
      <c r="E27" s="44"/>
      <c r="F27" s="4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3:6" ht="20.25">
      <c r="C28" s="2"/>
      <c r="D28" s="45"/>
      <c r="E28" s="45"/>
      <c r="F28" s="45"/>
    </row>
  </sheetData>
  <sheetProtection/>
  <mergeCells count="27">
    <mergeCell ref="D25:F25"/>
    <mergeCell ref="D26:F26"/>
    <mergeCell ref="D27:F27"/>
    <mergeCell ref="D28:F28"/>
    <mergeCell ref="T8:T9"/>
    <mergeCell ref="B20:C20"/>
    <mergeCell ref="D21:F21"/>
    <mergeCell ref="D22:F22"/>
    <mergeCell ref="D23:F23"/>
    <mergeCell ref="D24:F24"/>
    <mergeCell ref="A6:S6"/>
    <mergeCell ref="A8:A9"/>
    <mergeCell ref="B8:B9"/>
    <mergeCell ref="C8:C9"/>
    <mergeCell ref="D8:D9"/>
    <mergeCell ref="E8:F8"/>
    <mergeCell ref="G8:I8"/>
    <mergeCell ref="J8:L8"/>
    <mergeCell ref="M8:O8"/>
    <mergeCell ref="P8:R8"/>
    <mergeCell ref="O1:S1"/>
    <mergeCell ref="O2:S2"/>
    <mergeCell ref="O3:S3"/>
    <mergeCell ref="A4:B4"/>
    <mergeCell ref="C4:F4"/>
    <mergeCell ref="A5:B5"/>
    <mergeCell ref="C5:F5"/>
  </mergeCells>
  <printOptions/>
  <pageMargins left="0" right="0" top="0" bottom="0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2023-10-02T01:37:19Z</dcterms:modified>
  <cp:category/>
  <cp:version/>
  <cp:contentType/>
  <cp:contentStatus/>
</cp:coreProperties>
</file>