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70" activeTab="1"/>
  </bookViews>
  <sheets>
    <sheet name="Девушки 5-6 классы" sheetId="1" r:id="rId1"/>
    <sheet name="Юноши 5-6 классы" sheetId="2" r:id="rId2"/>
  </sheets>
  <definedNames/>
  <calcPr fullCalcOnLoad="1"/>
</workbook>
</file>

<file path=xl/sharedStrings.xml><?xml version="1.0" encoding="utf-8"?>
<sst xmlns="http://schemas.openxmlformats.org/spreadsheetml/2006/main" count="108" uniqueCount="46">
  <si>
    <t>Образовательная организация</t>
  </si>
  <si>
    <t>теория</t>
  </si>
  <si>
    <t>Класс</t>
  </si>
  <si>
    <t>№ п/п</t>
  </si>
  <si>
    <t>ФИО участника олимпиады</t>
  </si>
  <si>
    <t>гимнастика</t>
  </si>
  <si>
    <t>прикладная физическая культура (полоса препятствий)</t>
  </si>
  <si>
    <t>спортивные игры</t>
  </si>
  <si>
    <t>легкая атлетика</t>
  </si>
  <si>
    <t>всего</t>
  </si>
  <si>
    <t>результат</t>
  </si>
  <si>
    <t>зачетный балл</t>
  </si>
  <si>
    <t>лучший результат в испытании ПФК</t>
  </si>
  <si>
    <t>результат (сек)</t>
  </si>
  <si>
    <t>Дата проведения:</t>
  </si>
  <si>
    <t>Подписи  членов жюри:</t>
  </si>
  <si>
    <t>результат (балл)</t>
  </si>
  <si>
    <t>лучший результат в испытании спортивные игры</t>
  </si>
  <si>
    <t>лучший результат в испытании гимнастика</t>
  </si>
  <si>
    <t>лучший результат в испытании легкая атлетика</t>
  </si>
  <si>
    <t>Наименование муниципалитета:</t>
  </si>
  <si>
    <r>
      <t xml:space="preserve">Результа (победитель, призер, участник) </t>
    </r>
    <r>
      <rPr>
        <b/>
        <sz val="10"/>
        <color indexed="10"/>
        <rFont val="Times New Roman"/>
        <family val="1"/>
      </rPr>
      <t>результаты размещаем в порядке их убывания</t>
    </r>
  </si>
  <si>
    <t>Муниципальное бюджетное общеобразовательное учреждение "Многопрофильный лицей" им. О.В.Кошевого городского поселения  «Рабочий поселок Чегдомын» Верхнебуреинского муниципального района</t>
  </si>
  <si>
    <t>Протокол результатов школьного этапа ВсОШ по предмету "Физическая культура"</t>
  </si>
  <si>
    <t>27-28 сентября 2023 г.</t>
  </si>
  <si>
    <t>5-6 классы (девушки)</t>
  </si>
  <si>
    <t>5-6 класс юноши</t>
  </si>
  <si>
    <t>19.36</t>
  </si>
  <si>
    <t>Белов Кирилл</t>
  </si>
  <si>
    <t>Селезнев Владимир</t>
  </si>
  <si>
    <t>Котлинский Евгений</t>
  </si>
  <si>
    <t>Гасымов Акиф</t>
  </si>
  <si>
    <t>Жовтобрух Мирослав</t>
  </si>
  <si>
    <t>Скорняков Евгений</t>
  </si>
  <si>
    <t>Королев Ярослав</t>
  </si>
  <si>
    <t>Чванова Устина</t>
  </si>
  <si>
    <t>Колпак Дарина</t>
  </si>
  <si>
    <t>Беляева Юлия</t>
  </si>
  <si>
    <t>Цегельникова Дарья</t>
  </si>
  <si>
    <t>Бакаевская М.В. -председатель жюри</t>
  </si>
  <si>
    <t>Бакаевский А.А.</t>
  </si>
  <si>
    <t>Пашков О.П.</t>
  </si>
  <si>
    <t>Фоменко И.В.</t>
  </si>
  <si>
    <t>Ильина Л.Г.</t>
  </si>
  <si>
    <t>победитель</t>
  </si>
  <si>
    <t>призер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</si>
</sst>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63"/>
      <name val="Times New Roman"/>
      <family val="1"/>
    </font>
    <font>
      <b/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48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2" fontId="48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174" fontId="4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51" fillId="0" borderId="0" xfId="0" applyFont="1" applyAlignment="1">
      <alignment horizontal="center"/>
    </xf>
    <xf numFmtId="0" fontId="51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zoomScale="80" zoomScaleNormal="80" zoomScalePageLayoutView="0" workbookViewId="0" topLeftCell="A8">
      <selection activeCell="T14" sqref="T14"/>
    </sheetView>
  </sheetViews>
  <sheetFormatPr defaultColWidth="9.140625" defaultRowHeight="15"/>
  <cols>
    <col min="1" max="1" width="5.28125" style="1" customWidth="1"/>
    <col min="2" max="2" width="28.421875" style="1" customWidth="1"/>
    <col min="3" max="3" width="18.8515625" style="1" customWidth="1"/>
    <col min="4" max="4" width="9.7109375" style="1" customWidth="1"/>
    <col min="5" max="5" width="10.8515625" style="1" customWidth="1"/>
    <col min="6" max="6" width="9.28125" style="1" customWidth="1"/>
    <col min="7" max="7" width="11.140625" style="1" customWidth="1"/>
    <col min="8" max="8" width="12.00390625" style="1" customWidth="1"/>
    <col min="9" max="9" width="10.57421875" style="1" customWidth="1"/>
    <col min="10" max="10" width="11.421875" style="1" customWidth="1"/>
    <col min="11" max="11" width="12.421875" style="1" customWidth="1"/>
    <col min="12" max="12" width="10.28125" style="1" customWidth="1"/>
    <col min="13" max="13" width="11.28125" style="1" customWidth="1"/>
    <col min="14" max="15" width="9.7109375" style="1" customWidth="1"/>
    <col min="16" max="17" width="10.00390625" style="1" customWidth="1"/>
    <col min="18" max="18" width="9.7109375" style="1" customWidth="1"/>
    <col min="19" max="19" width="12.28125" style="1" customWidth="1"/>
    <col min="20" max="20" width="18.140625" style="1" customWidth="1"/>
    <col min="21" max="16384" width="9.140625" style="1" customWidth="1"/>
  </cols>
  <sheetData>
    <row r="1" spans="15:19" ht="20.25">
      <c r="O1" s="38"/>
      <c r="P1" s="38"/>
      <c r="Q1" s="38"/>
      <c r="R1" s="38"/>
      <c r="S1" s="38"/>
    </row>
    <row r="2" spans="15:19" ht="20.25">
      <c r="O2" s="38"/>
      <c r="P2" s="38"/>
      <c r="Q2" s="38"/>
      <c r="R2" s="38"/>
      <c r="S2" s="38"/>
    </row>
    <row r="3" spans="15:19" ht="20.25">
      <c r="O3" s="38"/>
      <c r="P3" s="38"/>
      <c r="Q3" s="38"/>
      <c r="R3" s="38"/>
      <c r="S3" s="38"/>
    </row>
    <row r="4" spans="1:21" ht="31.5" customHeight="1">
      <c r="A4" s="39" t="s">
        <v>20</v>
      </c>
      <c r="B4" s="40"/>
      <c r="C4" s="41"/>
      <c r="D4" s="41"/>
      <c r="E4" s="41"/>
      <c r="F4" s="42"/>
      <c r="G4" s="3"/>
      <c r="H4" s="3"/>
      <c r="I4" s="3"/>
      <c r="J4" s="3"/>
      <c r="K4" s="3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ht="15" customHeight="1">
      <c r="A5" s="43" t="s">
        <v>14</v>
      </c>
      <c r="B5" s="43"/>
      <c r="C5" s="44" t="s">
        <v>24</v>
      </c>
      <c r="D5" s="44"/>
      <c r="E5" s="27"/>
      <c r="F5" s="27"/>
      <c r="G5" s="3"/>
      <c r="H5" s="3"/>
      <c r="I5" s="3"/>
      <c r="J5" s="3"/>
      <c r="K5" s="3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ht="24" customHeight="1">
      <c r="A6" s="28" t="s">
        <v>23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4"/>
      <c r="U6" s="4"/>
    </row>
    <row r="7" spans="1:21" ht="21" customHeight="1">
      <c r="A7" s="5" t="s">
        <v>25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ht="54.75" customHeight="1">
      <c r="A8" s="29" t="s">
        <v>3</v>
      </c>
      <c r="B8" s="30" t="s">
        <v>4</v>
      </c>
      <c r="C8" s="30" t="s">
        <v>0</v>
      </c>
      <c r="D8" s="32" t="s">
        <v>2</v>
      </c>
      <c r="E8" s="34" t="s">
        <v>1</v>
      </c>
      <c r="F8" s="35"/>
      <c r="G8" s="34" t="s">
        <v>5</v>
      </c>
      <c r="H8" s="36"/>
      <c r="I8" s="35"/>
      <c r="J8" s="34" t="s">
        <v>6</v>
      </c>
      <c r="K8" s="36"/>
      <c r="L8" s="35"/>
      <c r="M8" s="37" t="s">
        <v>7</v>
      </c>
      <c r="N8" s="37"/>
      <c r="O8" s="37"/>
      <c r="P8" s="37" t="s">
        <v>8</v>
      </c>
      <c r="Q8" s="37"/>
      <c r="R8" s="37"/>
      <c r="S8" s="7" t="s">
        <v>9</v>
      </c>
      <c r="T8" s="25" t="s">
        <v>21</v>
      </c>
      <c r="U8" s="4"/>
    </row>
    <row r="9" spans="1:21" ht="157.5" customHeight="1">
      <c r="A9" s="29"/>
      <c r="B9" s="31"/>
      <c r="C9" s="31"/>
      <c r="D9" s="33"/>
      <c r="E9" s="6" t="s">
        <v>10</v>
      </c>
      <c r="F9" s="6" t="s">
        <v>11</v>
      </c>
      <c r="G9" s="18" t="s">
        <v>16</v>
      </c>
      <c r="H9" s="9" t="s">
        <v>18</v>
      </c>
      <c r="I9" s="6" t="s">
        <v>11</v>
      </c>
      <c r="J9" s="8" t="s">
        <v>13</v>
      </c>
      <c r="K9" s="6" t="s">
        <v>12</v>
      </c>
      <c r="L9" s="6" t="s">
        <v>11</v>
      </c>
      <c r="M9" s="8" t="s">
        <v>13</v>
      </c>
      <c r="N9" s="6" t="s">
        <v>17</v>
      </c>
      <c r="O9" s="6" t="s">
        <v>11</v>
      </c>
      <c r="P9" s="8" t="s">
        <v>13</v>
      </c>
      <c r="Q9" s="6" t="s">
        <v>19</v>
      </c>
      <c r="R9" s="6" t="s">
        <v>11</v>
      </c>
      <c r="S9" s="8" t="s">
        <v>11</v>
      </c>
      <c r="T9" s="26"/>
      <c r="U9" s="4"/>
    </row>
    <row r="10" spans="1:21" s="20" customFormat="1" ht="135">
      <c r="A10" s="9"/>
      <c r="B10" s="10" t="s">
        <v>35</v>
      </c>
      <c r="C10" s="22" t="s">
        <v>22</v>
      </c>
      <c r="D10" s="9">
        <v>6</v>
      </c>
      <c r="E10" s="9">
        <v>14</v>
      </c>
      <c r="F10" s="15">
        <f>(30*E10)/30</f>
        <v>14</v>
      </c>
      <c r="G10" s="9">
        <v>6.1</v>
      </c>
      <c r="H10" s="9">
        <v>6.1</v>
      </c>
      <c r="I10" s="9">
        <f>((25*G10))/H10</f>
        <v>25</v>
      </c>
      <c r="J10" s="11">
        <v>26.25</v>
      </c>
      <c r="K10" s="12">
        <v>26.25</v>
      </c>
      <c r="L10" s="21">
        <f>((20*K10)/J10)</f>
        <v>20</v>
      </c>
      <c r="M10" s="12"/>
      <c r="N10" s="12"/>
      <c r="O10" s="21" t="e">
        <f>(15*N10)/M10</f>
        <v>#DIV/0!</v>
      </c>
      <c r="P10" s="12">
        <v>168.04</v>
      </c>
      <c r="Q10" s="12">
        <v>143.14</v>
      </c>
      <c r="R10" s="16">
        <f>(25*Q10)/P10</f>
        <v>21.295524875029752</v>
      </c>
      <c r="S10" s="17">
        <f>F10+I10+L10+R10</f>
        <v>80.29552487502976</v>
      </c>
      <c r="T10" s="13" t="s">
        <v>44</v>
      </c>
      <c r="U10" s="19"/>
    </row>
    <row r="11" spans="1:21" ht="135">
      <c r="A11" s="9"/>
      <c r="B11" s="10" t="s">
        <v>36</v>
      </c>
      <c r="C11" s="22" t="s">
        <v>22</v>
      </c>
      <c r="D11" s="9">
        <v>6</v>
      </c>
      <c r="E11" s="9">
        <v>17</v>
      </c>
      <c r="F11" s="15">
        <f>(30*E11)/30</f>
        <v>17</v>
      </c>
      <c r="G11" s="9">
        <v>5.5</v>
      </c>
      <c r="H11" s="9">
        <v>6.1</v>
      </c>
      <c r="I11" s="9">
        <f>((25*G11))/H11</f>
        <v>22.54098360655738</v>
      </c>
      <c r="J11" s="11">
        <v>41.24</v>
      </c>
      <c r="K11" s="12">
        <v>26.25</v>
      </c>
      <c r="L11" s="21">
        <f>((20*K11)/J11)</f>
        <v>12.730358874878759</v>
      </c>
      <c r="M11" s="12"/>
      <c r="N11" s="12"/>
      <c r="O11" s="21" t="e">
        <f>(15*N11)/M11</f>
        <v>#DIV/0!</v>
      </c>
      <c r="P11" s="12">
        <v>143.14</v>
      </c>
      <c r="Q11" s="12">
        <v>143.14</v>
      </c>
      <c r="R11" s="16">
        <f>(25*Q11)/P11</f>
        <v>25</v>
      </c>
      <c r="S11" s="17">
        <f>F11+I11+L11+R11</f>
        <v>77.27134248143614</v>
      </c>
      <c r="T11" s="13" t="s">
        <v>45</v>
      </c>
      <c r="U11" s="4"/>
    </row>
    <row r="12" spans="1:21" ht="135">
      <c r="A12" s="9"/>
      <c r="B12" s="10" t="s">
        <v>38</v>
      </c>
      <c r="C12" s="22" t="s">
        <v>22</v>
      </c>
      <c r="D12" s="9">
        <v>5</v>
      </c>
      <c r="E12" s="9">
        <v>21</v>
      </c>
      <c r="F12" s="15">
        <f>(30*E12)/30</f>
        <v>21</v>
      </c>
      <c r="G12" s="9">
        <v>5.5</v>
      </c>
      <c r="H12" s="9">
        <v>6.1</v>
      </c>
      <c r="I12" s="9">
        <f>((25*G12))/H12</f>
        <v>22.54098360655738</v>
      </c>
      <c r="J12" s="11">
        <v>43.25</v>
      </c>
      <c r="K12" s="12">
        <v>26.25</v>
      </c>
      <c r="L12" s="21">
        <f>((20*K12)/J12)</f>
        <v>12.138728323699421</v>
      </c>
      <c r="M12" s="12"/>
      <c r="N12" s="12"/>
      <c r="O12" s="21" t="e">
        <f>(15*N12)/M12</f>
        <v>#DIV/0!</v>
      </c>
      <c r="P12" s="12">
        <v>172.89</v>
      </c>
      <c r="Q12" s="12">
        <v>143.14</v>
      </c>
      <c r="R12" s="16">
        <f>(25*Q12)/P12</f>
        <v>20.698131760078663</v>
      </c>
      <c r="S12" s="17">
        <f>F12+I12+L12+R12</f>
        <v>76.37784369033547</v>
      </c>
      <c r="T12" s="13" t="s">
        <v>45</v>
      </c>
      <c r="U12" s="4"/>
    </row>
    <row r="13" spans="1:21" ht="135">
      <c r="A13" s="9"/>
      <c r="B13" s="10" t="s">
        <v>37</v>
      </c>
      <c r="C13" s="22" t="s">
        <v>22</v>
      </c>
      <c r="D13" s="9">
        <v>5</v>
      </c>
      <c r="E13" s="9">
        <v>16</v>
      </c>
      <c r="F13" s="15">
        <f>(30*E13)/30</f>
        <v>16</v>
      </c>
      <c r="G13" s="9">
        <v>0</v>
      </c>
      <c r="H13" s="9">
        <v>6.1</v>
      </c>
      <c r="I13" s="9">
        <f>((25*G13))/H13</f>
        <v>0</v>
      </c>
      <c r="J13" s="11">
        <v>42.94</v>
      </c>
      <c r="K13" s="12">
        <v>26.25</v>
      </c>
      <c r="L13" s="21">
        <f>((20*K13)/J13)</f>
        <v>12.226362366092223</v>
      </c>
      <c r="M13" s="12"/>
      <c r="N13" s="12"/>
      <c r="O13" s="21" t="e">
        <f>(15*N13)/M13</f>
        <v>#DIV/0!</v>
      </c>
      <c r="P13" s="12">
        <v>145.58</v>
      </c>
      <c r="Q13" s="12">
        <v>143.14</v>
      </c>
      <c r="R13" s="16">
        <f>(25*Q13)/P13</f>
        <v>24.580986399230657</v>
      </c>
      <c r="S13" s="17">
        <f>F13+I13+L13+R13</f>
        <v>52.807348765322885</v>
      </c>
      <c r="T13" s="13" t="s">
        <v>45</v>
      </c>
      <c r="U13" s="4"/>
    </row>
    <row r="14" spans="1:21" ht="20.25">
      <c r="A14" s="4"/>
      <c r="B14" s="27" t="s">
        <v>15</v>
      </c>
      <c r="C14" s="27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ht="20.25">
      <c r="A15" s="4"/>
      <c r="B15" s="4"/>
      <c r="C15" s="45" t="s">
        <v>39</v>
      </c>
      <c r="D15" s="45"/>
      <c r="E15" s="45"/>
      <c r="F15" s="45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 ht="20.25">
      <c r="A16" s="4"/>
      <c r="B16" s="4"/>
      <c r="C16" s="46" t="s">
        <v>40</v>
      </c>
      <c r="D16" s="23"/>
      <c r="E16" s="23"/>
      <c r="F16" s="23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21" ht="20.25">
      <c r="A17" s="4"/>
      <c r="B17" s="4"/>
      <c r="C17" s="46" t="s">
        <v>41</v>
      </c>
      <c r="D17" s="23"/>
      <c r="E17" s="23"/>
      <c r="F17" s="23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1:21" ht="20.25">
      <c r="A18" s="4"/>
      <c r="B18" s="4"/>
      <c r="C18" s="46" t="s">
        <v>42</v>
      </c>
      <c r="D18" s="23"/>
      <c r="E18" s="23"/>
      <c r="F18" s="23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:21" ht="20.25">
      <c r="A19" s="4"/>
      <c r="B19" s="4"/>
      <c r="C19" s="46" t="s">
        <v>43</v>
      </c>
      <c r="D19" s="23"/>
      <c r="E19" s="23"/>
      <c r="F19" s="23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1:21" ht="20.25">
      <c r="A20" s="4"/>
      <c r="B20" s="4"/>
      <c r="C20" s="14"/>
      <c r="D20" s="23"/>
      <c r="E20" s="23"/>
      <c r="F20" s="23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20.25">
      <c r="A21" s="4"/>
      <c r="B21" s="4"/>
      <c r="C21" s="14"/>
      <c r="D21" s="23"/>
      <c r="E21" s="23"/>
      <c r="F21" s="23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3:6" ht="20.25">
      <c r="C22" s="2"/>
      <c r="D22" s="24"/>
      <c r="E22" s="24"/>
      <c r="F22" s="24"/>
    </row>
  </sheetData>
  <sheetProtection/>
  <mergeCells count="27">
    <mergeCell ref="C15:F15"/>
    <mergeCell ref="O1:S1"/>
    <mergeCell ref="O2:S2"/>
    <mergeCell ref="O3:S3"/>
    <mergeCell ref="A4:B4"/>
    <mergeCell ref="C4:F4"/>
    <mergeCell ref="A5:B5"/>
    <mergeCell ref="C5:F5"/>
    <mergeCell ref="A6:S6"/>
    <mergeCell ref="A8:A9"/>
    <mergeCell ref="B8:B9"/>
    <mergeCell ref="C8:C9"/>
    <mergeCell ref="D8:D9"/>
    <mergeCell ref="E8:F8"/>
    <mergeCell ref="G8:I8"/>
    <mergeCell ref="J8:L8"/>
    <mergeCell ref="M8:O8"/>
    <mergeCell ref="P8:R8"/>
    <mergeCell ref="D19:F19"/>
    <mergeCell ref="D20:F20"/>
    <mergeCell ref="D21:F21"/>
    <mergeCell ref="D22:F22"/>
    <mergeCell ref="T8:T9"/>
    <mergeCell ref="B14:C14"/>
    <mergeCell ref="D16:F16"/>
    <mergeCell ref="D17:F17"/>
    <mergeCell ref="D18:F18"/>
  </mergeCells>
  <printOptions/>
  <pageMargins left="0" right="0" top="0" bottom="0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3"/>
  <sheetViews>
    <sheetView tabSelected="1" zoomScale="110" zoomScaleNormal="110" zoomScalePageLayoutView="0" workbookViewId="0" topLeftCell="C10">
      <selection activeCell="T16" sqref="T16"/>
    </sheetView>
  </sheetViews>
  <sheetFormatPr defaultColWidth="9.140625" defaultRowHeight="15"/>
  <cols>
    <col min="1" max="1" width="5.28125" style="1" customWidth="1"/>
    <col min="2" max="2" width="32.140625" style="1" customWidth="1"/>
    <col min="3" max="3" width="18.8515625" style="1" customWidth="1"/>
    <col min="4" max="4" width="9.7109375" style="1" customWidth="1"/>
    <col min="5" max="5" width="10.8515625" style="1" customWidth="1"/>
    <col min="6" max="6" width="9.28125" style="1" customWidth="1"/>
    <col min="7" max="7" width="11.140625" style="1" customWidth="1"/>
    <col min="8" max="8" width="12.00390625" style="1" customWidth="1"/>
    <col min="9" max="9" width="10.57421875" style="1" customWidth="1"/>
    <col min="10" max="10" width="11.421875" style="1" customWidth="1"/>
    <col min="11" max="11" width="12.421875" style="1" customWidth="1"/>
    <col min="12" max="12" width="10.28125" style="1" customWidth="1"/>
    <col min="13" max="13" width="11.28125" style="1" customWidth="1"/>
    <col min="14" max="15" width="9.7109375" style="1" customWidth="1"/>
    <col min="16" max="17" width="10.00390625" style="1" customWidth="1"/>
    <col min="18" max="18" width="9.7109375" style="1" customWidth="1"/>
    <col min="19" max="19" width="12.28125" style="1" customWidth="1"/>
    <col min="20" max="20" width="18.140625" style="1" customWidth="1"/>
    <col min="21" max="16384" width="9.140625" style="1" customWidth="1"/>
  </cols>
  <sheetData>
    <row r="1" spans="15:19" ht="20.25">
      <c r="O1" s="38"/>
      <c r="P1" s="38"/>
      <c r="Q1" s="38"/>
      <c r="R1" s="38"/>
      <c r="S1" s="38"/>
    </row>
    <row r="2" spans="15:19" ht="20.25">
      <c r="O2" s="38"/>
      <c r="P2" s="38"/>
      <c r="Q2" s="38"/>
      <c r="R2" s="38"/>
      <c r="S2" s="38"/>
    </row>
    <row r="3" spans="15:19" ht="20.25">
      <c r="O3" s="38"/>
      <c r="P3" s="38"/>
      <c r="Q3" s="38"/>
      <c r="R3" s="38"/>
      <c r="S3" s="38"/>
    </row>
    <row r="4" spans="1:21" ht="31.5" customHeight="1">
      <c r="A4" s="39" t="s">
        <v>20</v>
      </c>
      <c r="B4" s="40"/>
      <c r="C4" s="41"/>
      <c r="D4" s="41"/>
      <c r="E4" s="41"/>
      <c r="F4" s="42"/>
      <c r="G4" s="3"/>
      <c r="H4" s="3"/>
      <c r="I4" s="3"/>
      <c r="J4" s="3"/>
      <c r="K4" s="3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ht="15" customHeight="1">
      <c r="A5" s="43" t="s">
        <v>14</v>
      </c>
      <c r="B5" s="43"/>
      <c r="C5" s="44" t="s">
        <v>24</v>
      </c>
      <c r="D5" s="44"/>
      <c r="E5" s="27"/>
      <c r="F5" s="27"/>
      <c r="G5" s="3"/>
      <c r="H5" s="3"/>
      <c r="I5" s="3"/>
      <c r="J5" s="3"/>
      <c r="K5" s="3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ht="24" customHeight="1">
      <c r="A6" s="28" t="s">
        <v>23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4"/>
      <c r="U6" s="4"/>
    </row>
    <row r="7" spans="1:21" ht="21" customHeight="1">
      <c r="A7" s="5" t="s">
        <v>26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ht="54.75" customHeight="1">
      <c r="A8" s="29" t="s">
        <v>3</v>
      </c>
      <c r="B8" s="30" t="s">
        <v>4</v>
      </c>
      <c r="C8" s="30" t="s">
        <v>0</v>
      </c>
      <c r="D8" s="32" t="s">
        <v>2</v>
      </c>
      <c r="E8" s="34" t="s">
        <v>1</v>
      </c>
      <c r="F8" s="35"/>
      <c r="G8" s="34" t="s">
        <v>5</v>
      </c>
      <c r="H8" s="36"/>
      <c r="I8" s="35"/>
      <c r="J8" s="34" t="s">
        <v>6</v>
      </c>
      <c r="K8" s="36"/>
      <c r="L8" s="35"/>
      <c r="M8" s="37" t="s">
        <v>7</v>
      </c>
      <c r="N8" s="37"/>
      <c r="O8" s="37"/>
      <c r="P8" s="37" t="s">
        <v>8</v>
      </c>
      <c r="Q8" s="37"/>
      <c r="R8" s="37"/>
      <c r="S8" s="7" t="s">
        <v>9</v>
      </c>
      <c r="T8" s="25" t="s">
        <v>21</v>
      </c>
      <c r="U8" s="4"/>
    </row>
    <row r="9" spans="1:21" ht="157.5" customHeight="1">
      <c r="A9" s="29"/>
      <c r="B9" s="31"/>
      <c r="C9" s="31"/>
      <c r="D9" s="33"/>
      <c r="E9" s="6" t="s">
        <v>10</v>
      </c>
      <c r="F9" s="6" t="s">
        <v>11</v>
      </c>
      <c r="G9" s="18" t="s">
        <v>16</v>
      </c>
      <c r="H9" s="9" t="s">
        <v>18</v>
      </c>
      <c r="I9" s="6" t="s">
        <v>11</v>
      </c>
      <c r="J9" s="8" t="s">
        <v>13</v>
      </c>
      <c r="K9" s="6" t="s">
        <v>12</v>
      </c>
      <c r="L9" s="6" t="s">
        <v>11</v>
      </c>
      <c r="M9" s="8" t="s">
        <v>13</v>
      </c>
      <c r="N9" s="6" t="s">
        <v>17</v>
      </c>
      <c r="O9" s="6" t="s">
        <v>11</v>
      </c>
      <c r="P9" s="8" t="s">
        <v>13</v>
      </c>
      <c r="Q9" s="6" t="s">
        <v>19</v>
      </c>
      <c r="R9" s="6" t="s">
        <v>11</v>
      </c>
      <c r="S9" s="8" t="s">
        <v>11</v>
      </c>
      <c r="T9" s="26"/>
      <c r="U9" s="4"/>
    </row>
    <row r="10" spans="1:21" s="20" customFormat="1" ht="135">
      <c r="A10" s="9"/>
      <c r="B10" s="10" t="s">
        <v>28</v>
      </c>
      <c r="C10" s="22" t="s">
        <v>22</v>
      </c>
      <c r="D10" s="9">
        <v>6</v>
      </c>
      <c r="E10" s="9">
        <v>19</v>
      </c>
      <c r="F10" s="15">
        <f aca="true" t="shared" si="0" ref="F10:F15">(30*E10)/30</f>
        <v>19</v>
      </c>
      <c r="G10" s="9">
        <v>5.3</v>
      </c>
      <c r="H10" s="9">
        <v>6.5</v>
      </c>
      <c r="I10" s="9">
        <f aca="true" t="shared" si="1" ref="I10:I15">((25*G10))/H10</f>
        <v>20.384615384615383</v>
      </c>
      <c r="J10" s="11" t="s">
        <v>27</v>
      </c>
      <c r="K10" s="12">
        <v>19.36</v>
      </c>
      <c r="L10" s="21">
        <v>20</v>
      </c>
      <c r="M10" s="12"/>
      <c r="N10" s="12"/>
      <c r="O10" s="21" t="e">
        <f aca="true" t="shared" si="2" ref="O10:O15">(15*N10)/M10</f>
        <v>#DIV/0!</v>
      </c>
      <c r="P10" s="12">
        <v>193.83</v>
      </c>
      <c r="Q10" s="12">
        <v>193.83</v>
      </c>
      <c r="R10" s="16">
        <f aca="true" t="shared" si="3" ref="R10:R15">(25*Q10)/P10</f>
        <v>25</v>
      </c>
      <c r="S10" s="17">
        <f aca="true" t="shared" si="4" ref="S10:S15">F10+I10+L10+R10</f>
        <v>84.38461538461539</v>
      </c>
      <c r="T10" s="13" t="s">
        <v>44</v>
      </c>
      <c r="U10" s="19"/>
    </row>
    <row r="11" spans="1:21" ht="135">
      <c r="A11" s="9"/>
      <c r="B11" s="10" t="s">
        <v>29</v>
      </c>
      <c r="C11" s="22" t="s">
        <v>22</v>
      </c>
      <c r="D11" s="9">
        <v>5</v>
      </c>
      <c r="E11" s="9">
        <v>20</v>
      </c>
      <c r="F11" s="15">
        <f t="shared" si="0"/>
        <v>20</v>
      </c>
      <c r="G11" s="9">
        <v>6.2</v>
      </c>
      <c r="H11" s="9">
        <v>6.5</v>
      </c>
      <c r="I11" s="9">
        <f t="shared" si="1"/>
        <v>23.846153846153847</v>
      </c>
      <c r="J11" s="11">
        <v>24.07</v>
      </c>
      <c r="K11" s="12">
        <v>19.36</v>
      </c>
      <c r="L11" s="21">
        <f aca="true" t="shared" si="5" ref="L11:L16">((20*K11)/J11)</f>
        <v>16.086414624013294</v>
      </c>
      <c r="M11" s="12"/>
      <c r="N11" s="12"/>
      <c r="O11" s="21" t="e">
        <f t="shared" si="2"/>
        <v>#DIV/0!</v>
      </c>
      <c r="P11" s="12">
        <v>239.15</v>
      </c>
      <c r="Q11" s="12">
        <v>193.83</v>
      </c>
      <c r="R11" s="16">
        <f t="shared" si="3"/>
        <v>20.262387622830857</v>
      </c>
      <c r="S11" s="17">
        <f t="shared" si="4"/>
        <v>80.194956092998</v>
      </c>
      <c r="T11" s="13" t="s">
        <v>44</v>
      </c>
      <c r="U11" s="4"/>
    </row>
    <row r="12" spans="1:21" ht="135">
      <c r="A12" s="9"/>
      <c r="B12" s="10" t="s">
        <v>30</v>
      </c>
      <c r="C12" s="22" t="s">
        <v>22</v>
      </c>
      <c r="D12" s="9">
        <v>6</v>
      </c>
      <c r="E12" s="9">
        <v>9</v>
      </c>
      <c r="F12" s="15">
        <f t="shared" si="0"/>
        <v>9</v>
      </c>
      <c r="G12" s="9">
        <v>6.2</v>
      </c>
      <c r="H12" s="9">
        <v>6.5</v>
      </c>
      <c r="I12" s="9">
        <f t="shared" si="1"/>
        <v>23.846153846153847</v>
      </c>
      <c r="J12" s="11">
        <v>30.71</v>
      </c>
      <c r="K12" s="12">
        <v>19.36</v>
      </c>
      <c r="L12" s="21">
        <f t="shared" si="5"/>
        <v>12.608270921523934</v>
      </c>
      <c r="M12" s="12"/>
      <c r="N12" s="12"/>
      <c r="O12" s="21" t="e">
        <f t="shared" si="2"/>
        <v>#DIV/0!</v>
      </c>
      <c r="P12" s="12">
        <v>201.24</v>
      </c>
      <c r="Q12" s="12">
        <v>193.83</v>
      </c>
      <c r="R12" s="16">
        <f t="shared" si="3"/>
        <v>24.079457364341085</v>
      </c>
      <c r="S12" s="17">
        <f t="shared" si="4"/>
        <v>69.53388213201886</v>
      </c>
      <c r="T12" s="13" t="s">
        <v>45</v>
      </c>
      <c r="U12" s="4"/>
    </row>
    <row r="13" spans="1:21" ht="135">
      <c r="A13" s="9"/>
      <c r="B13" s="10" t="s">
        <v>31</v>
      </c>
      <c r="C13" s="22" t="s">
        <v>22</v>
      </c>
      <c r="D13" s="9">
        <v>5</v>
      </c>
      <c r="E13" s="9">
        <v>7</v>
      </c>
      <c r="F13" s="15">
        <f t="shared" si="0"/>
        <v>7</v>
      </c>
      <c r="G13" s="9">
        <v>6.5</v>
      </c>
      <c r="H13" s="9">
        <v>6.5</v>
      </c>
      <c r="I13" s="9">
        <f t="shared" si="1"/>
        <v>25</v>
      </c>
      <c r="J13" s="11">
        <v>41.4</v>
      </c>
      <c r="K13" s="12">
        <v>19.36</v>
      </c>
      <c r="L13" s="21">
        <f t="shared" si="5"/>
        <v>9.352657004830919</v>
      </c>
      <c r="M13" s="12"/>
      <c r="N13" s="12"/>
      <c r="O13" s="21" t="e">
        <f t="shared" si="2"/>
        <v>#DIV/0!</v>
      </c>
      <c r="P13" s="12">
        <v>211.09</v>
      </c>
      <c r="Q13" s="12">
        <v>193.83</v>
      </c>
      <c r="R13" s="16">
        <f t="shared" si="3"/>
        <v>22.955848216400586</v>
      </c>
      <c r="S13" s="17">
        <f t="shared" si="4"/>
        <v>64.3085052212315</v>
      </c>
      <c r="T13" s="13" t="s">
        <v>45</v>
      </c>
      <c r="U13" s="4"/>
    </row>
    <row r="14" spans="1:21" ht="135">
      <c r="A14" s="9"/>
      <c r="B14" s="10" t="s">
        <v>32</v>
      </c>
      <c r="C14" s="22" t="s">
        <v>22</v>
      </c>
      <c r="D14" s="9">
        <v>5</v>
      </c>
      <c r="E14" s="9">
        <v>15</v>
      </c>
      <c r="F14" s="15">
        <f t="shared" si="0"/>
        <v>15</v>
      </c>
      <c r="G14" s="9">
        <v>4.5</v>
      </c>
      <c r="H14" s="9">
        <v>6.5</v>
      </c>
      <c r="I14" s="9">
        <f t="shared" si="1"/>
        <v>17.307692307692307</v>
      </c>
      <c r="J14" s="11">
        <v>39.84</v>
      </c>
      <c r="K14" s="12">
        <v>19.36</v>
      </c>
      <c r="L14" s="21">
        <f t="shared" si="5"/>
        <v>9.71887550200803</v>
      </c>
      <c r="M14" s="12"/>
      <c r="N14" s="12"/>
      <c r="O14" s="21" t="e">
        <f t="shared" si="2"/>
        <v>#DIV/0!</v>
      </c>
      <c r="P14" s="12">
        <v>232.79</v>
      </c>
      <c r="Q14" s="12">
        <v>193.83</v>
      </c>
      <c r="R14" s="16">
        <f t="shared" si="3"/>
        <v>20.81597147643799</v>
      </c>
      <c r="S14" s="17">
        <f t="shared" si="4"/>
        <v>62.84253928613833</v>
      </c>
      <c r="T14" s="13" t="s">
        <v>45</v>
      </c>
      <c r="U14" s="4"/>
    </row>
    <row r="15" spans="1:21" ht="135">
      <c r="A15" s="9"/>
      <c r="B15" s="10" t="s">
        <v>33</v>
      </c>
      <c r="C15" s="22" t="s">
        <v>22</v>
      </c>
      <c r="D15" s="9">
        <v>5</v>
      </c>
      <c r="E15" s="9">
        <v>8</v>
      </c>
      <c r="F15" s="15">
        <f t="shared" si="0"/>
        <v>8</v>
      </c>
      <c r="G15" s="9">
        <v>5.3</v>
      </c>
      <c r="H15" s="9">
        <v>6.5</v>
      </c>
      <c r="I15" s="9">
        <f t="shared" si="1"/>
        <v>20.384615384615383</v>
      </c>
      <c r="J15" s="11">
        <v>35.51</v>
      </c>
      <c r="K15" s="12">
        <v>19.36</v>
      </c>
      <c r="L15" s="21">
        <f t="shared" si="5"/>
        <v>10.90397071247536</v>
      </c>
      <c r="M15" s="12"/>
      <c r="N15" s="12"/>
      <c r="O15" s="21" t="e">
        <f t="shared" si="2"/>
        <v>#DIV/0!</v>
      </c>
      <c r="P15" s="12">
        <v>221.29</v>
      </c>
      <c r="Q15" s="12">
        <v>193.83</v>
      </c>
      <c r="R15" s="16">
        <f t="shared" si="3"/>
        <v>21.897736002530618</v>
      </c>
      <c r="S15" s="17">
        <f t="shared" si="4"/>
        <v>61.186322099621364</v>
      </c>
      <c r="T15" s="13" t="s">
        <v>45</v>
      </c>
      <c r="U15" s="4"/>
    </row>
    <row r="16" spans="1:21" ht="135">
      <c r="A16" s="9"/>
      <c r="B16" s="10" t="s">
        <v>34</v>
      </c>
      <c r="C16" s="22" t="s">
        <v>22</v>
      </c>
      <c r="D16" s="9">
        <v>5</v>
      </c>
      <c r="E16" s="9">
        <v>13</v>
      </c>
      <c r="F16" s="15">
        <f>(30*E16)/30</f>
        <v>13</v>
      </c>
      <c r="G16" s="9">
        <v>5.2</v>
      </c>
      <c r="H16" s="9">
        <v>6.5</v>
      </c>
      <c r="I16" s="9">
        <f>((25*G16))/H16</f>
        <v>20</v>
      </c>
      <c r="J16" s="11">
        <v>48.3</v>
      </c>
      <c r="K16" s="12">
        <v>19.36</v>
      </c>
      <c r="L16" s="21">
        <f t="shared" si="5"/>
        <v>8.01656314699793</v>
      </c>
      <c r="M16" s="12"/>
      <c r="N16" s="12"/>
      <c r="O16" s="21" t="e">
        <f>(15*N16)/M16</f>
        <v>#DIV/0!</v>
      </c>
      <c r="P16" s="12">
        <v>246.27</v>
      </c>
      <c r="Q16" s="12">
        <v>193.83</v>
      </c>
      <c r="R16" s="16">
        <f>(25*Q16)/P16</f>
        <v>19.676574491411863</v>
      </c>
      <c r="S16" s="17">
        <f>F16+I16+L16+R16</f>
        <v>60.693137638409794</v>
      </c>
      <c r="T16" s="13" t="s">
        <v>45</v>
      </c>
      <c r="U16" s="4"/>
    </row>
    <row r="17" spans="1:21" ht="20.25">
      <c r="A17" s="4"/>
      <c r="B17" s="4" t="s">
        <v>15</v>
      </c>
      <c r="C17" s="45" t="s">
        <v>39</v>
      </c>
      <c r="D17" s="45"/>
      <c r="E17" s="45"/>
      <c r="F17" s="45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1:21" ht="20.25">
      <c r="A18" s="4"/>
      <c r="B18" s="4"/>
      <c r="C18" s="46" t="s">
        <v>40</v>
      </c>
      <c r="D18" s="23"/>
      <c r="E18" s="23"/>
      <c r="F18" s="23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:21" ht="20.25">
      <c r="A19" s="4"/>
      <c r="B19" s="4"/>
      <c r="C19" s="46" t="s">
        <v>41</v>
      </c>
      <c r="D19" s="23"/>
      <c r="E19" s="23"/>
      <c r="F19" s="23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1:21" ht="20.25">
      <c r="A20" s="4"/>
      <c r="B20" s="4"/>
      <c r="C20" s="46" t="s">
        <v>42</v>
      </c>
      <c r="D20" s="23"/>
      <c r="E20" s="23"/>
      <c r="F20" s="23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20.25">
      <c r="A21" s="4"/>
      <c r="B21" s="4"/>
      <c r="C21" s="46" t="s">
        <v>43</v>
      </c>
      <c r="D21" s="23"/>
      <c r="E21" s="23"/>
      <c r="F21" s="23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1:21" ht="20.25">
      <c r="A22" s="4"/>
      <c r="B22" s="4"/>
      <c r="C22" s="14"/>
      <c r="D22" s="23"/>
      <c r="E22" s="23"/>
      <c r="F22" s="23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3:6" ht="20.25">
      <c r="C23" s="2"/>
      <c r="D23" s="24"/>
      <c r="E23" s="24"/>
      <c r="F23" s="24"/>
    </row>
  </sheetData>
  <sheetProtection/>
  <mergeCells count="25">
    <mergeCell ref="O1:S1"/>
    <mergeCell ref="O2:S2"/>
    <mergeCell ref="O3:S3"/>
    <mergeCell ref="A4:B4"/>
    <mergeCell ref="C4:F4"/>
    <mergeCell ref="A5:B5"/>
    <mergeCell ref="C5:F5"/>
    <mergeCell ref="A6:S6"/>
    <mergeCell ref="A8:A9"/>
    <mergeCell ref="B8:B9"/>
    <mergeCell ref="C8:C9"/>
    <mergeCell ref="D8:D9"/>
    <mergeCell ref="E8:F8"/>
    <mergeCell ref="G8:I8"/>
    <mergeCell ref="J8:L8"/>
    <mergeCell ref="M8:O8"/>
    <mergeCell ref="P8:R8"/>
    <mergeCell ref="D20:F20"/>
    <mergeCell ref="D21:F21"/>
    <mergeCell ref="D22:F22"/>
    <mergeCell ref="D23:F23"/>
    <mergeCell ref="T8:T9"/>
    <mergeCell ref="D18:F18"/>
    <mergeCell ref="D19:F19"/>
    <mergeCell ref="C17:F17"/>
  </mergeCells>
  <printOptions/>
  <pageMargins left="0" right="0" top="0" bottom="0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2023-10-02T01:29:35Z</dcterms:modified>
  <cp:category/>
  <cp:version/>
  <cp:contentType/>
  <cp:contentStatus/>
</cp:coreProperties>
</file>